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543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L23" i="1" l="1"/>
  <c r="N5" i="1"/>
  <c r="O5" i="1"/>
  <c r="P5" i="1" l="1"/>
  <c r="E23" i="1"/>
  <c r="D23" i="1"/>
  <c r="C23" i="1"/>
  <c r="B23" i="1"/>
  <c r="K23" i="1" l="1"/>
  <c r="J23" i="1"/>
  <c r="N6" i="1"/>
  <c r="O6" i="1"/>
  <c r="N7" i="1"/>
  <c r="O7" i="1"/>
  <c r="N8" i="1"/>
  <c r="O8" i="1"/>
  <c r="P6" i="1" l="1"/>
  <c r="P8" i="1"/>
  <c r="P7" i="1"/>
  <c r="O22" i="1" l="1"/>
  <c r="N22" i="1"/>
  <c r="O21" i="1"/>
  <c r="N21" i="1"/>
  <c r="O20" i="1"/>
  <c r="N20" i="1"/>
  <c r="N19" i="1"/>
  <c r="O19" i="1"/>
  <c r="N18" i="1"/>
  <c r="O18" i="1"/>
  <c r="N17" i="1"/>
  <c r="O17" i="1"/>
  <c r="O16" i="1"/>
  <c r="N16" i="1"/>
  <c r="N15" i="1"/>
  <c r="O15" i="1"/>
  <c r="O14" i="1"/>
  <c r="N14" i="1"/>
  <c r="N13" i="1"/>
  <c r="O13" i="1"/>
  <c r="O12" i="1"/>
  <c r="N12" i="1"/>
  <c r="N10" i="1"/>
  <c r="O10" i="1"/>
  <c r="N9" i="1"/>
  <c r="O9" i="1"/>
  <c r="P22" i="1" l="1"/>
  <c r="P14" i="1"/>
  <c r="P13" i="1"/>
  <c r="P18" i="1"/>
  <c r="P16" i="1"/>
  <c r="P10" i="1"/>
  <c r="P20" i="1"/>
  <c r="P12" i="1"/>
  <c r="P21" i="1"/>
  <c r="P19" i="1"/>
  <c r="P9" i="1"/>
  <c r="P15" i="1"/>
  <c r="P17" i="1"/>
  <c r="Q23" i="1" l="1"/>
  <c r="I23" i="1"/>
  <c r="H23" i="1"/>
  <c r="M23" i="1" l="1"/>
  <c r="O23" i="1"/>
  <c r="N23" i="1"/>
  <c r="P23" i="1" l="1"/>
</calcChain>
</file>

<file path=xl/sharedStrings.xml><?xml version="1.0" encoding="utf-8"?>
<sst xmlns="http://schemas.openxmlformats.org/spreadsheetml/2006/main" count="93" uniqueCount="34">
  <si>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</si>
  <si>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</si>
  <si>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</si>
  <si>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</si>
  <si>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</si>
  <si>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</si>
  <si>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</si>
  <si>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</si>
  <si>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</si>
  <si>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</si>
  <si>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</si>
  <si>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</si>
  <si>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</si>
  <si>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</si>
  <si>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</si>
  <si>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</si>
  <si>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</si>
  <si>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</si>
  <si>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</si>
  <si>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</si>
  <si>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</si>
  <si>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</si>
  <si>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Bolton</t>
  </si>
  <si>
    <t>Elective Surgical Unit</t>
  </si>
  <si>
    <t>Byland</t>
  </si>
  <si>
    <t>Special Care Baby Unit</t>
  </si>
  <si>
    <t>Jervaulx</t>
  </si>
  <si>
    <t>-</t>
  </si>
  <si>
    <t>Harlow</t>
  </si>
  <si>
    <t>Acute Frailty Unit</t>
  </si>
  <si>
    <t>Lascelles</t>
  </si>
  <si>
    <t>Rowan</t>
  </si>
  <si>
    <t>December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</si>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</sst>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5"/>
  <sheetViews>
    <sheetView showGridLines="0" tabSelected="1" zoomScale="80" zoomScaleNormal="80" workbookViewId="0">
      <pane ySplit="1" topLeftCell="A2" activePane="bottomLeft" state="frozen"/>
      <selection pane="bottomLeft" activeCell="O10" sqref="O10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3" width="8.7265625" style="1" bestFit="1" customWidth="1"/>
    <col min="4" max="4" width="12.26953125" style="1" bestFit="1" customWidth="1"/>
    <col min="5" max="5" width="9" style="1" bestFit="1" customWidth="1"/>
    <col min="6" max="6" width="8.36328125" style="1" bestFit="1" customWidth="1"/>
    <col min="7" max="7" width="8.7265625" style="1" bestFit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9.6328125" style="1" bestFit="1" customWidth="1"/>
    <col min="22" max="24" width="7.08984375" style="1" bestFit="1" customWidth="1"/>
    <col min="25" max="25" width="8" style="1" customWidth="1"/>
    <col min="26" max="26" width="7.90625" style="1" customWidth="1"/>
    <col min="27" max="27" width="7.453125" style="1" bestFit="1" customWidth="1"/>
    <col min="28" max="16384" width="9.08984375" style="1"/>
  </cols>
  <sheetData>
    <row r="1" spans="1:27" x14ac:dyDescent="0.35">
      <c r="B1" s="57" t="s">
        <v>33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  <c r="U1" s="60" t="s">
        <v>32</v>
      </c>
      <c r="V1" s="60"/>
      <c r="W1" s="60"/>
      <c r="X1" s="60"/>
      <c r="Y1" s="60"/>
      <c r="Z1" s="60"/>
      <c r="AA1" s="60"/>
    </row>
    <row r="2" spans="1:27" x14ac:dyDescent="0.35">
      <c r="A2" s="8"/>
      <c r="B2" s="54" t="s">
        <v>0</v>
      </c>
      <c r="C2" s="55"/>
      <c r="D2" s="55"/>
      <c r="E2" s="56"/>
      <c r="F2" s="54" t="s">
        <v>1</v>
      </c>
      <c r="G2" s="55"/>
      <c r="H2" s="55"/>
      <c r="I2" s="56"/>
      <c r="J2" s="54" t="s">
        <v>0</v>
      </c>
      <c r="K2" s="55"/>
      <c r="L2" s="55" t="s">
        <v>1</v>
      </c>
      <c r="M2" s="56"/>
      <c r="N2" s="54" t="s">
        <v>2</v>
      </c>
      <c r="O2" s="55"/>
      <c r="P2" s="56"/>
      <c r="Q2" s="9" t="s">
        <v>19</v>
      </c>
      <c r="R2" s="54" t="s">
        <v>21</v>
      </c>
      <c r="S2" s="55"/>
      <c r="T2" s="62"/>
      <c r="U2" s="55" t="s">
        <v>0</v>
      </c>
      <c r="V2" s="55"/>
      <c r="W2" s="55" t="s">
        <v>1</v>
      </c>
      <c r="X2" s="56"/>
      <c r="Y2" s="61" t="s">
        <v>21</v>
      </c>
      <c r="Z2" s="61"/>
      <c r="AA2" s="61"/>
    </row>
    <row r="3" spans="1:27" x14ac:dyDescent="0.35">
      <c r="A3" s="8"/>
      <c r="B3" s="54" t="s">
        <v>3</v>
      </c>
      <c r="C3" s="55"/>
      <c r="D3" s="55" t="s">
        <v>4</v>
      </c>
      <c r="E3" s="56"/>
      <c r="F3" s="54" t="s">
        <v>3</v>
      </c>
      <c r="G3" s="55"/>
      <c r="H3" s="55" t="s">
        <v>4</v>
      </c>
      <c r="I3" s="56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23" t="s">
        <v>3</v>
      </c>
      <c r="V3" s="23" t="s">
        <v>4</v>
      </c>
      <c r="W3" s="23" t="s">
        <v>3</v>
      </c>
      <c r="X3" s="24" t="s">
        <v>4</v>
      </c>
      <c r="Y3" s="13" t="s">
        <v>3</v>
      </c>
      <c r="Z3" s="13" t="s">
        <v>4</v>
      </c>
      <c r="AA3" s="13" t="s">
        <v>5</v>
      </c>
    </row>
    <row r="4" spans="1:27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9" t="s">
        <v>18</v>
      </c>
      <c r="V4" s="19" t="s">
        <v>18</v>
      </c>
      <c r="W4" s="19" t="s">
        <v>18</v>
      </c>
      <c r="X4" s="20" t="s">
        <v>18</v>
      </c>
      <c r="Y4" s="15"/>
      <c r="Z4" s="16"/>
      <c r="AA4" s="16"/>
    </row>
    <row r="5" spans="1:27" ht="15" thickTop="1" x14ac:dyDescent="0.35">
      <c r="A5" s="45" t="s">
        <v>29</v>
      </c>
      <c r="B5">
        <v>1531.3999999999999</v>
      </c>
      <c r="C5">
        <v>1513.9833333333333</v>
      </c>
      <c r="D5">
        <v>1410.5</v>
      </c>
      <c r="E5">
        <v>1594.9</v>
      </c>
      <c r="F5" s="3">
        <v>1069.5</v>
      </c>
      <c r="G5" s="4">
        <v>1328.5</v>
      </c>
      <c r="H5" s="4">
        <v>713</v>
      </c>
      <c r="I5" s="2">
        <v>1034</v>
      </c>
      <c r="J5" s="5">
        <v>0.98862696443341613</v>
      </c>
      <c r="K5" s="6">
        <v>1.1307337823466856</v>
      </c>
      <c r="L5" s="6">
        <v>1.2421692379616642</v>
      </c>
      <c r="M5" s="7">
        <v>1.4502103786816269</v>
      </c>
      <c r="N5" s="3">
        <f>C5+G5</f>
        <v>2842.4833333333336</v>
      </c>
      <c r="O5" s="4">
        <f>E5+I5</f>
        <v>2628.9</v>
      </c>
      <c r="P5" s="2">
        <f>N5+O5</f>
        <v>5471.3833333333332</v>
      </c>
      <c r="Q5" s="46">
        <v>652</v>
      </c>
      <c r="R5" s="48">
        <v>4.359637014314929</v>
      </c>
      <c r="S5" s="49">
        <v>4.0320552147239264</v>
      </c>
      <c r="T5" s="47">
        <v>8.3916922290388545</v>
      </c>
      <c r="U5" s="5">
        <v>0.94104523094336356</v>
      </c>
      <c r="V5" s="6">
        <v>1.1551341131986292</v>
      </c>
      <c r="W5" s="6">
        <v>1.2283777466105656</v>
      </c>
      <c r="X5" s="7">
        <v>1.4193548387096775</v>
      </c>
      <c r="Y5" s="48">
        <v>4.5310307017543865</v>
      </c>
      <c r="Z5" s="49">
        <v>4.3442708333333329</v>
      </c>
      <c r="AA5" s="47">
        <v>8.8753015350877202</v>
      </c>
    </row>
    <row r="6" spans="1:27" x14ac:dyDescent="0.35">
      <c r="A6" s="2" t="s">
        <v>22</v>
      </c>
      <c r="B6">
        <v>2356</v>
      </c>
      <c r="C6">
        <v>1903.0833333333333</v>
      </c>
      <c r="D6">
        <v>1643</v>
      </c>
      <c r="E6">
        <v>1549.25</v>
      </c>
      <c r="F6" s="3">
        <v>2139</v>
      </c>
      <c r="G6" s="4">
        <v>1709</v>
      </c>
      <c r="H6" s="4">
        <v>1069.5</v>
      </c>
      <c r="I6" s="2">
        <v>1195.75</v>
      </c>
      <c r="J6" s="5">
        <v>0.80776032823995469</v>
      </c>
      <c r="K6" s="6">
        <v>0.94293974437005479</v>
      </c>
      <c r="L6" s="6">
        <v>0.79897148200093504</v>
      </c>
      <c r="M6" s="7">
        <v>1.1180458158017765</v>
      </c>
      <c r="N6" s="3">
        <f>C6+G6</f>
        <v>3612.083333333333</v>
      </c>
      <c r="O6" s="4">
        <f>E6+I6</f>
        <v>2745</v>
      </c>
      <c r="P6" s="2">
        <f>N6+O6</f>
        <v>6357.083333333333</v>
      </c>
      <c r="Q6" s="37">
        <v>977</v>
      </c>
      <c r="R6" s="38">
        <v>3.6971170249061749</v>
      </c>
      <c r="S6" s="39">
        <v>2.8096212896622315</v>
      </c>
      <c r="T6" s="40">
        <v>6.5067383145684063</v>
      </c>
      <c r="U6" s="5">
        <v>0.79424872665534818</v>
      </c>
      <c r="V6" s="6">
        <v>0.91518563603164949</v>
      </c>
      <c r="W6" s="6">
        <v>0.7997117032881409</v>
      </c>
      <c r="X6" s="7">
        <v>1.0897615708274895</v>
      </c>
      <c r="Y6" s="38">
        <v>3.8185856432125096</v>
      </c>
      <c r="Z6" s="39">
        <v>2.8455756929637528</v>
      </c>
      <c r="AA6" s="40">
        <v>6.6641613361762619</v>
      </c>
    </row>
    <row r="7" spans="1:27" x14ac:dyDescent="0.35">
      <c r="A7" s="2" t="s">
        <v>24</v>
      </c>
      <c r="B7">
        <v>1999.5</v>
      </c>
      <c r="C7">
        <v>1749.9166666666667</v>
      </c>
      <c r="D7">
        <v>1767</v>
      </c>
      <c r="E7">
        <v>1889.7166666666667</v>
      </c>
      <c r="F7" s="3">
        <v>1426</v>
      </c>
      <c r="G7" s="4">
        <v>1353</v>
      </c>
      <c r="H7" s="4">
        <v>1069.5</v>
      </c>
      <c r="I7" s="2">
        <v>1375</v>
      </c>
      <c r="J7" s="5">
        <v>0.87517712761523714</v>
      </c>
      <c r="K7" s="6">
        <v>1.0694491605357479</v>
      </c>
      <c r="L7" s="6">
        <v>0.94880785413744739</v>
      </c>
      <c r="M7" s="7">
        <v>1.2856474988312296</v>
      </c>
      <c r="N7" s="3">
        <f t="shared" ref="N7:N17" si="0">C7+G7</f>
        <v>3102.916666666667</v>
      </c>
      <c r="O7" s="4">
        <f>E7+I7</f>
        <v>3264.7166666666667</v>
      </c>
      <c r="P7" s="2">
        <f t="shared" ref="P7:P22" si="1">N7+O7</f>
        <v>6367.6333333333332</v>
      </c>
      <c r="Q7" s="37">
        <v>908</v>
      </c>
      <c r="R7" s="38">
        <v>3.4173091042584436</v>
      </c>
      <c r="S7" s="39">
        <v>3.5955029368575624</v>
      </c>
      <c r="T7" s="40">
        <v>7.012812041116006</v>
      </c>
      <c r="U7" s="5">
        <v>0.9251646244894558</v>
      </c>
      <c r="V7" s="6">
        <v>1.0827956989247314</v>
      </c>
      <c r="W7" s="6">
        <v>0.92619214586255261</v>
      </c>
      <c r="X7" s="7">
        <v>1.2753623188405796</v>
      </c>
      <c r="Y7" s="38">
        <v>3.5307535263548626</v>
      </c>
      <c r="Z7" s="39">
        <v>3.6495545657015591</v>
      </c>
      <c r="AA7" s="40">
        <v>7.1803080920564222</v>
      </c>
    </row>
    <row r="8" spans="1:27" x14ac:dyDescent="0.35">
      <c r="A8" s="2" t="s">
        <v>23</v>
      </c>
      <c r="B8">
        <v>1891</v>
      </c>
      <c r="C8">
        <v>1753.0666666666668</v>
      </c>
      <c r="D8">
        <v>1767</v>
      </c>
      <c r="E8">
        <v>1602.75</v>
      </c>
      <c r="F8" s="3">
        <v>1426</v>
      </c>
      <c r="G8" s="4">
        <v>1310</v>
      </c>
      <c r="H8" s="4">
        <v>1069.5</v>
      </c>
      <c r="I8" s="2">
        <v>1212</v>
      </c>
      <c r="J8" s="5">
        <v>0.92705799400669853</v>
      </c>
      <c r="K8" s="6">
        <v>0.90704584040747027</v>
      </c>
      <c r="L8" s="6">
        <v>0.9186535764375876</v>
      </c>
      <c r="M8" s="7">
        <v>1.1332398316970547</v>
      </c>
      <c r="N8" s="3">
        <f t="shared" si="0"/>
        <v>3063.0666666666666</v>
      </c>
      <c r="O8" s="4">
        <f t="shared" ref="O8:O13" si="2">E8+I8</f>
        <v>2814.75</v>
      </c>
      <c r="P8" s="2">
        <f t="shared" si="1"/>
        <v>5877.8166666666666</v>
      </c>
      <c r="Q8" s="37">
        <v>807</v>
      </c>
      <c r="R8" s="38">
        <v>3.7956216439487815</v>
      </c>
      <c r="S8" s="39">
        <v>3.4879182156133828</v>
      </c>
      <c r="T8" s="40">
        <v>7.2835398595621639</v>
      </c>
      <c r="U8" s="5">
        <v>0.93432046536224223</v>
      </c>
      <c r="V8" s="6">
        <v>0.87638181475193355</v>
      </c>
      <c r="W8" s="6">
        <v>0.89656381486676018</v>
      </c>
      <c r="X8" s="7">
        <v>1.1297335203366059</v>
      </c>
      <c r="Y8" s="38">
        <v>3.8066250000000004</v>
      </c>
      <c r="Z8" s="39">
        <v>3.4460208333333333</v>
      </c>
      <c r="AA8" s="40">
        <v>7.2526458333333332</v>
      </c>
    </row>
    <row r="9" spans="1:27" s="44" customFormat="1" x14ac:dyDescent="0.35">
      <c r="A9" s="2" t="s">
        <v>9</v>
      </c>
      <c r="B9">
        <v>1891</v>
      </c>
      <c r="C9">
        <v>1783.4666666666667</v>
      </c>
      <c r="D9">
        <v>1767</v>
      </c>
      <c r="E9">
        <v>1476.25</v>
      </c>
      <c r="F9" s="3">
        <v>1782.5</v>
      </c>
      <c r="G9" s="4">
        <v>1618.5</v>
      </c>
      <c r="H9" s="4">
        <v>1069.5</v>
      </c>
      <c r="I9" s="2">
        <v>1129.75</v>
      </c>
      <c r="J9" s="5">
        <v>0.94313414419178565</v>
      </c>
      <c r="K9" s="6">
        <v>0.8354555744199208</v>
      </c>
      <c r="L9" s="6">
        <v>0.90799438990182324</v>
      </c>
      <c r="M9" s="7">
        <v>1.0563347358578774</v>
      </c>
      <c r="N9" s="3">
        <f t="shared" si="0"/>
        <v>3401.9666666666667</v>
      </c>
      <c r="O9" s="4">
        <f t="shared" si="2"/>
        <v>2606</v>
      </c>
      <c r="P9" s="2">
        <f t="shared" si="1"/>
        <v>6007.9666666666672</v>
      </c>
      <c r="Q9" s="37">
        <v>609</v>
      </c>
      <c r="R9" s="38">
        <v>5.5861521620142307</v>
      </c>
      <c r="S9" s="39">
        <v>4.2791461412151071</v>
      </c>
      <c r="T9" s="40">
        <v>9.8652983032293378</v>
      </c>
      <c r="U9" s="5">
        <v>0.9517539220870791</v>
      </c>
      <c r="V9" s="6">
        <v>0.83531409168081494</v>
      </c>
      <c r="W9" s="6">
        <v>0.93450210378681631</v>
      </c>
      <c r="X9" s="7">
        <v>1.0013869409381331</v>
      </c>
      <c r="Y9" s="38">
        <v>5.9442824471126352</v>
      </c>
      <c r="Z9" s="39">
        <v>4.3687535734705554</v>
      </c>
      <c r="AA9" s="40">
        <v>10.313036020583191</v>
      </c>
    </row>
    <row r="10" spans="1:27" x14ac:dyDescent="0.35">
      <c r="A10" s="41" t="s">
        <v>10</v>
      </c>
      <c r="B10">
        <v>1395</v>
      </c>
      <c r="C10">
        <v>1185.25</v>
      </c>
      <c r="D10">
        <v>1410.5</v>
      </c>
      <c r="E10">
        <v>1476.25</v>
      </c>
      <c r="F10" s="42">
        <v>1069.5</v>
      </c>
      <c r="G10" s="43">
        <v>991</v>
      </c>
      <c r="H10" s="43">
        <v>1069.5</v>
      </c>
      <c r="I10" s="41">
        <v>1287</v>
      </c>
      <c r="J10" s="5">
        <v>0.84964157706093191</v>
      </c>
      <c r="K10" s="6">
        <v>1.0466146756469337</v>
      </c>
      <c r="L10" s="6">
        <v>0.92660121552127162</v>
      </c>
      <c r="M10" s="7">
        <v>1.2033660589060309</v>
      </c>
      <c r="N10" s="3">
        <f t="shared" si="0"/>
        <v>2176.25</v>
      </c>
      <c r="O10" s="4">
        <f t="shared" si="2"/>
        <v>2763.25</v>
      </c>
      <c r="P10" s="2">
        <f t="shared" si="1"/>
        <v>4939.5</v>
      </c>
      <c r="Q10" s="37">
        <v>654</v>
      </c>
      <c r="R10" s="38">
        <v>3.327599388379205</v>
      </c>
      <c r="S10" s="39">
        <v>4.2251529051987768</v>
      </c>
      <c r="T10" s="40">
        <v>7.5527522935779814</v>
      </c>
      <c r="U10" s="5">
        <v>0.85633213859020307</v>
      </c>
      <c r="V10" s="6">
        <v>1.0773366418527708</v>
      </c>
      <c r="W10" s="6">
        <v>0.95652173913043481</v>
      </c>
      <c r="X10" s="7">
        <v>1.1005142589995325</v>
      </c>
      <c r="Y10" s="38">
        <v>3.4012014314928423</v>
      </c>
      <c r="Z10" s="39">
        <v>4.1358640081799587</v>
      </c>
      <c r="AA10" s="40">
        <v>7.5370654396728005</v>
      </c>
    </row>
    <row r="11" spans="1:27" x14ac:dyDescent="0.35">
      <c r="A11" s="2" t="s">
        <v>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5" t="s">
        <v>27</v>
      </c>
      <c r="K11" s="6" t="s">
        <v>27</v>
      </c>
      <c r="L11" s="6" t="s">
        <v>27</v>
      </c>
      <c r="M11" s="7" t="s">
        <v>27</v>
      </c>
      <c r="N11" s="3" t="s">
        <v>27</v>
      </c>
      <c r="O11" s="4" t="s">
        <v>27</v>
      </c>
      <c r="P11" s="2" t="s">
        <v>27</v>
      </c>
      <c r="Q11" s="37">
        <v>0</v>
      </c>
      <c r="R11" s="38" t="s">
        <v>27</v>
      </c>
      <c r="S11" s="39" t="s">
        <v>27</v>
      </c>
      <c r="T11" s="40" t="s">
        <v>27</v>
      </c>
      <c r="U11" s="5" t="s">
        <v>27</v>
      </c>
      <c r="V11" s="6" t="s">
        <v>27</v>
      </c>
      <c r="W11" s="6" t="s">
        <v>27</v>
      </c>
      <c r="X11" s="7" t="s">
        <v>27</v>
      </c>
      <c r="Y11" s="38" t="s">
        <v>27</v>
      </c>
      <c r="Z11" s="39" t="s">
        <v>27</v>
      </c>
      <c r="AA11" s="40" t="s">
        <v>27</v>
      </c>
    </row>
    <row r="12" spans="1:27" x14ac:dyDescent="0.35">
      <c r="A12" s="2" t="s">
        <v>11</v>
      </c>
      <c r="B12">
        <v>2325</v>
      </c>
      <c r="C12">
        <v>2133.4833333333336</v>
      </c>
      <c r="D12">
        <v>465</v>
      </c>
      <c r="E12">
        <v>341.25</v>
      </c>
      <c r="F12" s="3">
        <v>1705</v>
      </c>
      <c r="G12" s="4">
        <v>1954</v>
      </c>
      <c r="H12" s="4">
        <v>0</v>
      </c>
      <c r="I12" s="2">
        <v>110</v>
      </c>
      <c r="J12" s="5">
        <v>0.91762724014336927</v>
      </c>
      <c r="K12" s="6">
        <v>0.7338709677419355</v>
      </c>
      <c r="L12" s="6">
        <v>1.146041055718475</v>
      </c>
      <c r="M12" s="7" t="s">
        <v>27</v>
      </c>
      <c r="N12" s="3">
        <f t="shared" si="0"/>
        <v>4087.4833333333336</v>
      </c>
      <c r="O12" s="4">
        <f t="shared" si="2"/>
        <v>451.25</v>
      </c>
      <c r="P12" s="2">
        <f t="shared" si="1"/>
        <v>4538.7333333333336</v>
      </c>
      <c r="Q12" s="37">
        <v>180</v>
      </c>
      <c r="R12" s="38">
        <v>22.708240740740742</v>
      </c>
      <c r="S12" s="39">
        <v>2.5069444444444446</v>
      </c>
      <c r="T12" s="40">
        <v>25.215185185185188</v>
      </c>
      <c r="U12" s="5">
        <v>0.82622222222222219</v>
      </c>
      <c r="V12" s="6">
        <v>0.81236559139784947</v>
      </c>
      <c r="W12" s="6">
        <v>1.0146627565982405</v>
      </c>
      <c r="X12" s="7" t="s">
        <v>27</v>
      </c>
      <c r="Y12" s="38">
        <v>25.353935185185183</v>
      </c>
      <c r="Z12" s="39">
        <v>2.8524305555555554</v>
      </c>
      <c r="AA12" s="40">
        <v>28.206365740740736</v>
      </c>
    </row>
    <row r="13" spans="1:27" x14ac:dyDescent="0.35">
      <c r="A13" s="2" t="s">
        <v>26</v>
      </c>
      <c r="B13">
        <v>1999.5</v>
      </c>
      <c r="C13">
        <v>1784.583333333333</v>
      </c>
      <c r="D13">
        <v>1767</v>
      </c>
      <c r="E13">
        <v>1927.1666666666667</v>
      </c>
      <c r="F13" s="3">
        <v>1426</v>
      </c>
      <c r="G13" s="4">
        <v>1359.75</v>
      </c>
      <c r="H13" s="4">
        <v>1069.5</v>
      </c>
      <c r="I13" s="2">
        <v>1363.75</v>
      </c>
      <c r="J13" s="5">
        <v>0.89251479536550793</v>
      </c>
      <c r="K13" s="6">
        <v>1.0906432748538013</v>
      </c>
      <c r="L13" s="6">
        <v>0.95354137447405329</v>
      </c>
      <c r="M13" s="7">
        <v>1.2751285647498831</v>
      </c>
      <c r="N13" s="3">
        <f t="shared" si="0"/>
        <v>3144.333333333333</v>
      </c>
      <c r="O13" s="4">
        <f t="shared" si="2"/>
        <v>3290.916666666667</v>
      </c>
      <c r="P13" s="2">
        <f t="shared" si="1"/>
        <v>6435.25</v>
      </c>
      <c r="Q13" s="37">
        <v>909</v>
      </c>
      <c r="R13" s="38">
        <v>3.4591125779244587</v>
      </c>
      <c r="S13" s="39">
        <v>3.6203703703703707</v>
      </c>
      <c r="T13" s="40">
        <v>7.0794829482948298</v>
      </c>
      <c r="U13" s="5">
        <v>0.87858631324497782</v>
      </c>
      <c r="V13" s="6">
        <v>1.1497264667043956</v>
      </c>
      <c r="W13" s="6">
        <v>0.94004207573632537</v>
      </c>
      <c r="X13" s="7">
        <v>1.3548387096774193</v>
      </c>
      <c r="Y13" s="38">
        <v>3.4605959031657352</v>
      </c>
      <c r="Z13" s="39">
        <v>3.8889013035381748</v>
      </c>
      <c r="AA13" s="40">
        <v>7.3494972067039104</v>
      </c>
    </row>
    <row r="14" spans="1:27" x14ac:dyDescent="0.35">
      <c r="A14" s="2" t="s">
        <v>30</v>
      </c>
      <c r="B14">
        <v>945.5</v>
      </c>
      <c r="C14">
        <v>920</v>
      </c>
      <c r="D14">
        <v>1054</v>
      </c>
      <c r="E14">
        <v>1120</v>
      </c>
      <c r="F14" s="3">
        <v>713</v>
      </c>
      <c r="G14" s="4">
        <v>682.25</v>
      </c>
      <c r="H14" s="4">
        <v>356.5</v>
      </c>
      <c r="I14" s="2">
        <v>682</v>
      </c>
      <c r="J14" s="5">
        <v>0.97303014278159705</v>
      </c>
      <c r="K14" s="6">
        <v>1.0626185958254268</v>
      </c>
      <c r="L14" s="6">
        <v>0.95687237026647964</v>
      </c>
      <c r="M14" s="7">
        <v>1.9130434782608696</v>
      </c>
      <c r="N14" s="3">
        <f t="shared" si="0"/>
        <v>1602.25</v>
      </c>
      <c r="O14" s="4">
        <f>E14+I14</f>
        <v>1802</v>
      </c>
      <c r="P14" s="2">
        <f t="shared" si="1"/>
        <v>3404.25</v>
      </c>
      <c r="Q14" s="37">
        <v>392</v>
      </c>
      <c r="R14" s="38">
        <v>4.0873724489795915</v>
      </c>
      <c r="S14" s="39">
        <v>4.5969387755102042</v>
      </c>
      <c r="T14" s="40">
        <v>8.6843112244897966</v>
      </c>
      <c r="U14" s="5">
        <v>0.98880662788647977</v>
      </c>
      <c r="V14" s="6">
        <v>1.0336812144212524</v>
      </c>
      <c r="W14" s="6">
        <v>0.9593267882187938</v>
      </c>
      <c r="X14" s="7">
        <v>2.2244039270687237</v>
      </c>
      <c r="Y14" s="38">
        <v>4.2380017452006973</v>
      </c>
      <c r="Z14" s="39">
        <v>4.9280104712041881</v>
      </c>
      <c r="AA14" s="40">
        <v>9.1660122164048854</v>
      </c>
    </row>
    <row r="15" spans="1:27" x14ac:dyDescent="0.35">
      <c r="A15" s="2" t="s">
        <v>12</v>
      </c>
      <c r="B15">
        <v>1891</v>
      </c>
      <c r="C15">
        <v>1942.7166666666667</v>
      </c>
      <c r="D15">
        <v>1875.5</v>
      </c>
      <c r="E15">
        <v>1478.5833333333333</v>
      </c>
      <c r="F15" s="3">
        <v>1069.5</v>
      </c>
      <c r="G15" s="4">
        <v>1063.9166666666667</v>
      </c>
      <c r="H15" s="4">
        <v>1069.5</v>
      </c>
      <c r="I15" s="2">
        <v>862</v>
      </c>
      <c r="J15" s="5">
        <v>1.0273488454080733</v>
      </c>
      <c r="K15" s="6">
        <v>0.78836754643206253</v>
      </c>
      <c r="L15" s="6">
        <v>0.99477949197444293</v>
      </c>
      <c r="M15" s="7">
        <v>0.80598410472183268</v>
      </c>
      <c r="N15" s="3">
        <f t="shared" si="0"/>
        <v>3006.6333333333332</v>
      </c>
      <c r="O15" s="4">
        <f>E15+I15</f>
        <v>2340.583333333333</v>
      </c>
      <c r="P15" s="2">
        <f t="shared" si="1"/>
        <v>5347.2166666666662</v>
      </c>
      <c r="Q15" s="37">
        <v>797</v>
      </c>
      <c r="R15" s="38">
        <v>3.7724383103304056</v>
      </c>
      <c r="S15" s="39">
        <v>2.9367419489753237</v>
      </c>
      <c r="T15" s="40">
        <v>6.7091802593057306</v>
      </c>
      <c r="U15" s="5">
        <v>1.0011898466419884</v>
      </c>
      <c r="V15" s="6">
        <v>0.81071714209544121</v>
      </c>
      <c r="W15" s="6">
        <v>0.97452080411407205</v>
      </c>
      <c r="X15" s="7">
        <v>0.71248246844319774</v>
      </c>
      <c r="Y15" s="38">
        <v>4.0998603351955305</v>
      </c>
      <c r="Z15" s="39">
        <v>3.1878491620111733</v>
      </c>
      <c r="AA15" s="40">
        <v>7.2877094972067038</v>
      </c>
    </row>
    <row r="16" spans="1:27" s="44" customFormat="1" x14ac:dyDescent="0.35">
      <c r="A16" s="2" t="s">
        <v>13</v>
      </c>
      <c r="B16">
        <v>3345</v>
      </c>
      <c r="C16">
        <v>2752.416666666667</v>
      </c>
      <c r="D16">
        <v>930</v>
      </c>
      <c r="E16">
        <v>925.5</v>
      </c>
      <c r="F16" s="3">
        <v>2046</v>
      </c>
      <c r="G16" s="4">
        <v>2017</v>
      </c>
      <c r="H16" s="4">
        <v>682</v>
      </c>
      <c r="I16" s="2">
        <v>621</v>
      </c>
      <c r="J16" s="5">
        <v>0.82284504235176892</v>
      </c>
      <c r="K16" s="6">
        <v>0.99516129032258061</v>
      </c>
      <c r="L16" s="6">
        <v>0.98582600195503423</v>
      </c>
      <c r="M16" s="7">
        <v>0.91055718475073311</v>
      </c>
      <c r="N16" s="3">
        <f t="shared" si="0"/>
        <v>4769.416666666667</v>
      </c>
      <c r="O16" s="4">
        <f t="shared" ref="O16:O22" si="3">E16+I16</f>
        <v>1546.5</v>
      </c>
      <c r="P16" s="2">
        <f t="shared" si="1"/>
        <v>6315.916666666667</v>
      </c>
      <c r="Q16" s="37">
        <v>428</v>
      </c>
      <c r="R16" s="38">
        <v>11.143496884735203</v>
      </c>
      <c r="S16" s="39">
        <v>3.6133177570093458</v>
      </c>
      <c r="T16" s="40">
        <v>14.756814641744549</v>
      </c>
      <c r="U16" s="5">
        <v>0.86982561036372696</v>
      </c>
      <c r="V16" s="6">
        <v>1.0017921146953404</v>
      </c>
      <c r="W16" s="6">
        <v>1.0171880091234928</v>
      </c>
      <c r="X16" s="7">
        <v>0.92595307917888559</v>
      </c>
      <c r="Y16" s="38">
        <v>9.7285250162443155</v>
      </c>
      <c r="Z16" s="39">
        <v>3.0471085120207926</v>
      </c>
      <c r="AA16" s="40">
        <v>12.775633528265107</v>
      </c>
    </row>
    <row r="17" spans="1:27" x14ac:dyDescent="0.35">
      <c r="A17" s="41" t="s">
        <v>14</v>
      </c>
      <c r="B17">
        <v>1891</v>
      </c>
      <c r="C17">
        <v>1737.1166666666668</v>
      </c>
      <c r="D17">
        <v>1379.5</v>
      </c>
      <c r="E17">
        <v>1253.6666666666667</v>
      </c>
      <c r="F17" s="42">
        <v>1069.5</v>
      </c>
      <c r="G17" s="43">
        <v>1024.5833333333333</v>
      </c>
      <c r="H17" s="43">
        <v>713</v>
      </c>
      <c r="I17" s="41">
        <v>800.75</v>
      </c>
      <c r="J17" s="5">
        <v>0.91862330336682541</v>
      </c>
      <c r="K17" s="6">
        <v>0.90878337561918576</v>
      </c>
      <c r="L17" s="6">
        <v>0.95800218170484641</v>
      </c>
      <c r="M17" s="7">
        <v>1.1230715287517532</v>
      </c>
      <c r="N17" s="3">
        <f t="shared" si="0"/>
        <v>2761.7</v>
      </c>
      <c r="O17" s="4">
        <f t="shared" si="3"/>
        <v>2054.416666666667</v>
      </c>
      <c r="P17" s="2">
        <f t="shared" si="1"/>
        <v>4816.1166666666668</v>
      </c>
      <c r="Q17" s="37">
        <v>839</v>
      </c>
      <c r="R17" s="38">
        <v>3.2916567342073897</v>
      </c>
      <c r="S17" s="39">
        <v>2.4486491855383394</v>
      </c>
      <c r="T17" s="40">
        <v>5.7403059197457296</v>
      </c>
      <c r="U17" s="5">
        <v>0.94205887537458133</v>
      </c>
      <c r="V17" s="6">
        <v>0.86113326084330077</v>
      </c>
      <c r="W17" s="6">
        <v>0.96376811594202894</v>
      </c>
      <c r="X17" s="7">
        <v>0.95652173913043481</v>
      </c>
      <c r="Y17" s="38">
        <v>3.6616970486111113</v>
      </c>
      <c r="Z17" s="39">
        <v>2.4348090277777779</v>
      </c>
      <c r="AA17" s="40">
        <v>6.0965060763888888</v>
      </c>
    </row>
    <row r="18" spans="1:27" x14ac:dyDescent="0.35">
      <c r="A18" s="2" t="s">
        <v>15</v>
      </c>
      <c r="B18">
        <v>1891</v>
      </c>
      <c r="C18">
        <v>1947.8500000000001</v>
      </c>
      <c r="D18">
        <v>1643</v>
      </c>
      <c r="E18">
        <v>1782.25</v>
      </c>
      <c r="F18" s="3">
        <v>1426</v>
      </c>
      <c r="G18" s="4">
        <v>1392.1666666666667</v>
      </c>
      <c r="H18" s="4">
        <v>1069.5</v>
      </c>
      <c r="I18" s="2">
        <v>1398.8333333333335</v>
      </c>
      <c r="J18" s="5">
        <v>1.0300634584875727</v>
      </c>
      <c r="K18" s="6">
        <v>1.0847534996956787</v>
      </c>
      <c r="L18" s="6">
        <v>0.97627395979429643</v>
      </c>
      <c r="M18" s="7">
        <v>1.3079320554776377</v>
      </c>
      <c r="N18" s="3">
        <f>C18+G18</f>
        <v>3340.0166666666669</v>
      </c>
      <c r="O18" s="4">
        <f t="shared" si="3"/>
        <v>3181.0833333333335</v>
      </c>
      <c r="P18" s="2">
        <f t="shared" si="1"/>
        <v>6521.1</v>
      </c>
      <c r="Q18" s="37">
        <v>889</v>
      </c>
      <c r="R18" s="38">
        <v>3.7570491188601429</v>
      </c>
      <c r="S18" s="39">
        <v>3.5782714660667416</v>
      </c>
      <c r="T18" s="40">
        <v>7.335320584926885</v>
      </c>
      <c r="U18" s="5">
        <v>0.93349197955226515</v>
      </c>
      <c r="V18" s="6">
        <v>1.0180462568472306</v>
      </c>
      <c r="W18" s="6">
        <v>0.96546283309957925</v>
      </c>
      <c r="X18" s="7">
        <v>1.1346423562412342</v>
      </c>
      <c r="Y18" s="38">
        <v>3.5105959031657359</v>
      </c>
      <c r="Z18" s="39">
        <v>3.224748603351955</v>
      </c>
      <c r="AA18" s="40">
        <v>6.7353445065176905</v>
      </c>
    </row>
    <row r="19" spans="1:27" s="44" customFormat="1" x14ac:dyDescent="0.35">
      <c r="A19" s="2" t="s">
        <v>31</v>
      </c>
      <c r="B19">
        <v>824.6</v>
      </c>
      <c r="C19">
        <v>894.33333333333326</v>
      </c>
      <c r="D19">
        <v>821.5</v>
      </c>
      <c r="E19">
        <v>462.5</v>
      </c>
      <c r="F19" s="3">
        <v>713</v>
      </c>
      <c r="G19" s="4">
        <v>612.25</v>
      </c>
      <c r="H19" s="4">
        <v>356.5</v>
      </c>
      <c r="I19" s="2">
        <v>320.5</v>
      </c>
      <c r="J19" s="5">
        <v>1.0845662543455412</v>
      </c>
      <c r="K19" s="6">
        <v>0.56299452221545954</v>
      </c>
      <c r="L19" s="6">
        <v>0.85869565217391308</v>
      </c>
      <c r="M19" s="7">
        <v>0.89901823281907434</v>
      </c>
      <c r="N19" s="3">
        <f>C19+G19</f>
        <v>1506.5833333333333</v>
      </c>
      <c r="O19" s="4">
        <f t="shared" si="3"/>
        <v>783</v>
      </c>
      <c r="P19" s="2">
        <f t="shared" si="1"/>
        <v>2289.583333333333</v>
      </c>
      <c r="Q19" s="37">
        <v>276</v>
      </c>
      <c r="R19" s="38">
        <v>5.4586352657004831</v>
      </c>
      <c r="S19" s="39">
        <v>2.8369565217391304</v>
      </c>
      <c r="T19" s="40">
        <v>8.2955917874396121</v>
      </c>
      <c r="U19" s="5">
        <v>0.91129032258064524</v>
      </c>
      <c r="V19" s="6">
        <v>0.49918847636437413</v>
      </c>
      <c r="W19" s="6">
        <v>0.83590462833099577</v>
      </c>
      <c r="X19" s="7">
        <v>0.46143057503506313</v>
      </c>
      <c r="Y19" s="38">
        <v>8.693225806451613</v>
      </c>
      <c r="Z19" s="39">
        <v>3.706989247311828</v>
      </c>
      <c r="AA19" s="40">
        <v>12.400215053763441</v>
      </c>
    </row>
    <row r="20" spans="1:27" x14ac:dyDescent="0.35">
      <c r="A20" s="2" t="s">
        <v>25</v>
      </c>
      <c r="B20">
        <v>715</v>
      </c>
      <c r="C20">
        <v>674.75</v>
      </c>
      <c r="D20">
        <v>0</v>
      </c>
      <c r="E20">
        <v>0</v>
      </c>
      <c r="F20" s="42">
        <v>714</v>
      </c>
      <c r="G20" s="43">
        <v>702.5</v>
      </c>
      <c r="H20" s="43">
        <v>0</v>
      </c>
      <c r="I20" s="41">
        <v>0</v>
      </c>
      <c r="J20" s="5">
        <v>0.94370629370629366</v>
      </c>
      <c r="K20" s="6" t="s">
        <v>27</v>
      </c>
      <c r="L20" s="6">
        <v>0.98389355742296913</v>
      </c>
      <c r="M20" s="7" t="s">
        <v>27</v>
      </c>
      <c r="N20" s="3">
        <f>C20+G20</f>
        <v>1377.25</v>
      </c>
      <c r="O20" s="4">
        <f t="shared" si="3"/>
        <v>0</v>
      </c>
      <c r="P20" s="2">
        <f t="shared" si="1"/>
        <v>1377.25</v>
      </c>
      <c r="Q20" s="37">
        <v>31</v>
      </c>
      <c r="R20" s="38">
        <v>44.427419354838712</v>
      </c>
      <c r="S20" s="39">
        <v>0</v>
      </c>
      <c r="T20" s="40">
        <v>44.427419354838712</v>
      </c>
      <c r="U20" s="5">
        <v>0.98549186128803967</v>
      </c>
      <c r="V20" s="6" t="s">
        <v>27</v>
      </c>
      <c r="W20" s="6">
        <v>1</v>
      </c>
      <c r="X20" s="7" t="s">
        <v>27</v>
      </c>
      <c r="Y20" s="38">
        <v>14.6796875</v>
      </c>
      <c r="Z20" s="39">
        <v>0</v>
      </c>
      <c r="AA20" s="40">
        <v>14.6796875</v>
      </c>
    </row>
    <row r="21" spans="1:27" x14ac:dyDescent="0.35">
      <c r="A21" s="2" t="s">
        <v>16</v>
      </c>
      <c r="B21">
        <v>1209</v>
      </c>
      <c r="C21">
        <v>859.75</v>
      </c>
      <c r="D21">
        <v>945.5</v>
      </c>
      <c r="E21">
        <v>971.91666666666663</v>
      </c>
      <c r="F21" s="3">
        <v>713</v>
      </c>
      <c r="G21" s="4">
        <v>684</v>
      </c>
      <c r="H21" s="4">
        <v>713</v>
      </c>
      <c r="I21" s="2">
        <v>671</v>
      </c>
      <c r="J21" s="5">
        <v>0.71112489660876754</v>
      </c>
      <c r="K21" s="6">
        <v>1.0279393618896526</v>
      </c>
      <c r="L21" s="6">
        <v>0.9593267882187938</v>
      </c>
      <c r="M21" s="7">
        <v>0.94109396914445997</v>
      </c>
      <c r="N21" s="3">
        <f>C21+G21</f>
        <v>1543.75</v>
      </c>
      <c r="O21" s="4">
        <f t="shared" si="3"/>
        <v>1642.9166666666665</v>
      </c>
      <c r="P21" s="2">
        <f t="shared" si="1"/>
        <v>3186.6666666666665</v>
      </c>
      <c r="Q21" s="37">
        <v>568</v>
      </c>
      <c r="R21" s="38">
        <v>2.717869718309859</v>
      </c>
      <c r="S21" s="39">
        <v>2.892458920187793</v>
      </c>
      <c r="T21" s="40">
        <v>5.6103286384976521</v>
      </c>
      <c r="U21" s="5">
        <v>0.6550868486352357</v>
      </c>
      <c r="V21" s="6">
        <v>0.98889476467477522</v>
      </c>
      <c r="W21" s="6">
        <v>0.95652173913043481</v>
      </c>
      <c r="X21" s="7">
        <v>0.95652173913043481</v>
      </c>
      <c r="Y21" s="38">
        <v>3.1973969631236443</v>
      </c>
      <c r="Z21" s="39">
        <v>3.5075921908893708</v>
      </c>
      <c r="AA21" s="40">
        <v>6.7049891540130151</v>
      </c>
    </row>
    <row r="22" spans="1:27" ht="15" thickBot="1" x14ac:dyDescent="0.4">
      <c r="A22" s="2" t="s">
        <v>17</v>
      </c>
      <c r="B22">
        <v>1075</v>
      </c>
      <c r="C22">
        <v>1001.25</v>
      </c>
      <c r="D22">
        <v>357.5</v>
      </c>
      <c r="E22">
        <v>369</v>
      </c>
      <c r="F22" s="3">
        <v>1069.5</v>
      </c>
      <c r="G22" s="4">
        <v>1063</v>
      </c>
      <c r="H22" s="4">
        <v>356.5</v>
      </c>
      <c r="I22" s="2">
        <v>335.5</v>
      </c>
      <c r="J22" s="5">
        <v>0.93139534883720931</v>
      </c>
      <c r="K22" s="6">
        <v>1.0321678321678323</v>
      </c>
      <c r="L22" s="6">
        <v>0.99392239364188872</v>
      </c>
      <c r="M22" s="7">
        <v>0.94109396914445997</v>
      </c>
      <c r="N22" s="3">
        <f>C22+G22</f>
        <v>2064.25</v>
      </c>
      <c r="O22" s="4">
        <f t="shared" si="3"/>
        <v>704.5</v>
      </c>
      <c r="P22" s="2">
        <f t="shared" si="1"/>
        <v>2768.75</v>
      </c>
      <c r="Q22" s="37">
        <v>305</v>
      </c>
      <c r="R22" s="38">
        <v>6.7680327868852457</v>
      </c>
      <c r="S22" s="39">
        <v>2.3098360655737706</v>
      </c>
      <c r="T22" s="40">
        <v>9.0778688524590159</v>
      </c>
      <c r="U22" s="5">
        <v>0.95875343721356554</v>
      </c>
      <c r="V22" s="6">
        <v>0.90322580645161288</v>
      </c>
      <c r="W22" s="6">
        <v>0.98226784881007934</v>
      </c>
      <c r="X22" s="7">
        <v>1.0673211781206171</v>
      </c>
      <c r="Y22" s="38">
        <v>6.5990566037735849</v>
      </c>
      <c r="Z22" s="39">
        <v>2.209119496855346</v>
      </c>
      <c r="AA22" s="40">
        <v>8.8081761006289305</v>
      </c>
    </row>
    <row r="23" spans="1:27" ht="15" thickTop="1" x14ac:dyDescent="0.35">
      <c r="A23" s="25" t="s">
        <v>2</v>
      </c>
      <c r="B23" s="25">
        <f t="shared" ref="B23:G23" si="4">SUM(B5:B22)</f>
        <v>29175.5</v>
      </c>
      <c r="C23" s="50">
        <f t="shared" si="4"/>
        <v>26537.016666666666</v>
      </c>
      <c r="D23" s="50">
        <f t="shared" si="4"/>
        <v>21003.5</v>
      </c>
      <c r="E23" s="25">
        <f t="shared" si="4"/>
        <v>20220.95</v>
      </c>
      <c r="F23" s="25">
        <f t="shared" si="4"/>
        <v>21577</v>
      </c>
      <c r="G23" s="50">
        <f t="shared" si="4"/>
        <v>20865.416666666668</v>
      </c>
      <c r="H23" s="25">
        <f t="shared" ref="H23:I23" si="5">SUM(H5:H22)</f>
        <v>12446.5</v>
      </c>
      <c r="I23" s="25">
        <f t="shared" si="5"/>
        <v>14398.833333333334</v>
      </c>
      <c r="J23" s="28">
        <f>C23/B23</f>
        <v>0.90956510314019179</v>
      </c>
      <c r="K23" s="29">
        <f>E23/D23</f>
        <v>0.96274192396505343</v>
      </c>
      <c r="L23" s="29">
        <f>G23/F23</f>
        <v>0.96702121085724002</v>
      </c>
      <c r="M23" s="30">
        <f>I23/H23</f>
        <v>1.1568580189879352</v>
      </c>
      <c r="N23" s="26">
        <f>SUM(N6:N22)</f>
        <v>44559.950000000004</v>
      </c>
      <c r="O23" s="27">
        <f>SUM(O6:O22)</f>
        <v>31990.883333333335</v>
      </c>
      <c r="P23" s="27">
        <f>SUM(P6:P22)</f>
        <v>76550.833333333343</v>
      </c>
      <c r="Q23" s="31">
        <f>SUM(Q5:Q22)</f>
        <v>10221</v>
      </c>
      <c r="R23" s="33">
        <v>4.5999999999999996</v>
      </c>
      <c r="S23" s="32">
        <v>3.4</v>
      </c>
      <c r="T23" s="36">
        <v>8</v>
      </c>
      <c r="U23" s="28">
        <v>0.89679550880078596</v>
      </c>
      <c r="V23" s="29">
        <v>0.95555608459310393</v>
      </c>
      <c r="W23" s="29">
        <v>0.95658772824172766</v>
      </c>
      <c r="X23" s="30">
        <v>1.1078402228203377</v>
      </c>
      <c r="Y23" s="33">
        <v>4.8</v>
      </c>
      <c r="Z23" s="32">
        <v>3.4</v>
      </c>
      <c r="AA23" s="36">
        <v>8.1999999999999993</v>
      </c>
    </row>
    <row r="24" spans="1:27" x14ac:dyDescent="0.35">
      <c r="A24" s="11"/>
      <c r="B24" s="11"/>
      <c r="C24" s="51"/>
      <c r="D24" s="11"/>
      <c r="E24" s="11"/>
      <c r="F24" s="11"/>
      <c r="G24" s="5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53"/>
      <c r="S24" s="53"/>
      <c r="T24" s="53"/>
      <c r="U24" s="52"/>
      <c r="V24" s="52"/>
      <c r="W24" s="52"/>
      <c r="X24" s="52"/>
      <c r="Y24" s="53"/>
      <c r="Z24" s="53"/>
      <c r="AA24" s="53"/>
    </row>
    <row r="25" spans="1:27" x14ac:dyDescent="0.35">
      <c r="A25" s="13"/>
    </row>
  </sheetData>
  <mergeCells count="15">
    <mergeCell ref="B1:T1"/>
    <mergeCell ref="U1:AA1"/>
    <mergeCell ref="U2:V2"/>
    <mergeCell ref="W2:X2"/>
    <mergeCell ref="Y2:AA2"/>
    <mergeCell ref="J2:K2"/>
    <mergeCell ref="L2:M2"/>
    <mergeCell ref="N2:P2"/>
    <mergeCell ref="R2:T2"/>
    <mergeCell ref="B3:C3"/>
    <mergeCell ref="D3:E3"/>
    <mergeCell ref="F2:I2"/>
    <mergeCell ref="F3:G3"/>
    <mergeCell ref="H3:I3"/>
    <mergeCell ref="B2:E2"/>
  </mergeCells>
  <conditionalFormatting sqref="J23:M23">
    <cfRule type="cellIs" dxfId="14" priority="118" operator="lessThan">
      <formula>0.9</formula>
    </cfRule>
    <cfRule type="cellIs" dxfId="13" priority="119" operator="greaterThan">
      <formula>1.1</formula>
    </cfRule>
  </conditionalFormatting>
  <conditionalFormatting sqref="J23:M23">
    <cfRule type="cellIs" dxfId="12" priority="121" stopIfTrue="1" operator="greaterThan">
      <formula>1.1</formula>
    </cfRule>
  </conditionalFormatting>
  <conditionalFormatting sqref="U24:X24">
    <cfRule type="cellIs" dxfId="11" priority="74" operator="greaterThan">
      <formula>1.1</formula>
    </cfRule>
  </conditionalFormatting>
  <conditionalFormatting sqref="J10:L20">
    <cfRule type="cellIs" dxfId="10" priority="29" operator="greaterThan">
      <formula>1.1</formula>
    </cfRule>
  </conditionalFormatting>
  <conditionalFormatting sqref="J5:L22">
    <cfRule type="cellIs" dxfId="9" priority="28" operator="lessThan">
      <formula>0.9</formula>
    </cfRule>
  </conditionalFormatting>
  <conditionalFormatting sqref="J5:M9 M10:M16 M18:M20 J21:M22">
    <cfRule type="cellIs" dxfId="8" priority="27" operator="greaterThan">
      <formula>1.1</formula>
    </cfRule>
  </conditionalFormatting>
  <conditionalFormatting sqref="M5:M16 M18:M22">
    <cfRule type="cellIs" dxfId="7" priority="26" operator="lessThan">
      <formula>0.9</formula>
    </cfRule>
  </conditionalFormatting>
  <conditionalFormatting sqref="U23:X23">
    <cfRule type="cellIs" dxfId="6" priority="5" operator="lessThan">
      <formula>0.9</formula>
    </cfRule>
    <cfRule type="cellIs" dxfId="5" priority="6" operator="greaterThan">
      <formula>1.1</formula>
    </cfRule>
  </conditionalFormatting>
  <conditionalFormatting sqref="U23:X23">
    <cfRule type="cellIs" dxfId="4" priority="7" stopIfTrue="1" operator="greaterThan">
      <formula>1.1</formula>
    </cfRule>
  </conditionalFormatting>
  <conditionalFormatting sqref="U10:W20">
    <cfRule type="cellIs" dxfId="3" priority="4" operator="greaterThan">
      <formula>1.1</formula>
    </cfRule>
  </conditionalFormatting>
  <conditionalFormatting sqref="U5:W22">
    <cfRule type="cellIs" dxfId="2" priority="3" operator="lessThan">
      <formula>0.9</formula>
    </cfRule>
  </conditionalFormatting>
  <conditionalFormatting sqref="U5:X9 X10:X16 X18:X20 U21:X22">
    <cfRule type="cellIs" dxfId="1" priority="2" operator="greaterThan">
      <formula>1.1</formula>
    </cfRule>
  </conditionalFormatting>
  <conditionalFormatting sqref="X5:X16 X18:X22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2C7E28-C5CD-43A5-A051-84E021C995F7}">
  <ds:schemaRefs>
    <ds:schemaRef ds:uri="http://schemas.microsoft.com/office/2006/metadata/properties"/>
    <ds:schemaRef ds:uri="5789755c-de38-4fe3-9623-40afa3bba1e2"/>
    <ds:schemaRef ds:uri="http://purl.org/dc/elements/1.1/"/>
    <ds:schemaRef ds:uri="32678723-8c06-45e1-8bd0-318b9868a43d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