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Info_Shared\Data\Information Analysis\James A\Reports 2\Safer Staffing\Overviews\"/>
    </mc:Choice>
  </mc:AlternateContent>
  <bookViews>
    <workbookView xWindow="0" yWindow="0" windowWidth="23040" windowHeight="9072" tabRatio="439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O18" i="1" l="1"/>
  <c r="N11" i="1"/>
  <c r="O11" i="1"/>
  <c r="J11" i="1"/>
  <c r="K11" i="1"/>
  <c r="L11" i="1"/>
  <c r="M11" i="1"/>
  <c r="P11" i="1" l="1"/>
  <c r="N6" i="1" l="1"/>
  <c r="O6" i="1"/>
  <c r="J6" i="1"/>
  <c r="K6" i="1"/>
  <c r="L6" i="1"/>
  <c r="M6" i="1"/>
  <c r="P6" i="1" l="1"/>
  <c r="J10" i="1" l="1"/>
  <c r="J7" i="1"/>
  <c r="J18" i="1" l="1"/>
  <c r="M7" i="1" l="1"/>
  <c r="M8" i="1"/>
  <c r="M9" i="1"/>
  <c r="M10" i="1"/>
  <c r="M12" i="1"/>
  <c r="M13" i="1"/>
  <c r="M14" i="1"/>
  <c r="M15" i="1"/>
  <c r="M16" i="1"/>
  <c r="M19" i="1"/>
  <c r="M20" i="1"/>
  <c r="M21" i="1"/>
  <c r="M5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5" i="1"/>
  <c r="K7" i="1"/>
  <c r="K8" i="1"/>
  <c r="K9" i="1"/>
  <c r="K10" i="1"/>
  <c r="K12" i="1"/>
  <c r="K13" i="1"/>
  <c r="K14" i="1"/>
  <c r="K15" i="1"/>
  <c r="K16" i="1"/>
  <c r="K17" i="1"/>
  <c r="K19" i="1"/>
  <c r="K20" i="1"/>
  <c r="K21" i="1"/>
  <c r="K5" i="1"/>
  <c r="J8" i="1"/>
  <c r="J9" i="1"/>
  <c r="J12" i="1"/>
  <c r="J13" i="1"/>
  <c r="J14" i="1"/>
  <c r="J15" i="1"/>
  <c r="J16" i="1"/>
  <c r="J17" i="1"/>
  <c r="J19" i="1"/>
  <c r="J20" i="1"/>
  <c r="J21" i="1"/>
  <c r="J5" i="1"/>
  <c r="N7" i="1" l="1"/>
  <c r="N8" i="1" l="1"/>
  <c r="G22" i="1" l="1"/>
  <c r="F22" i="1"/>
  <c r="L22" i="1" l="1"/>
  <c r="N5" i="1"/>
  <c r="O5" i="1"/>
  <c r="Q22" i="1" s="1"/>
  <c r="P5" i="1" l="1"/>
  <c r="E22" i="1"/>
  <c r="D22" i="1"/>
  <c r="C22" i="1"/>
  <c r="B22" i="1"/>
  <c r="K22" i="1" l="1"/>
  <c r="J22" i="1"/>
  <c r="O7" i="1"/>
  <c r="N9" i="1"/>
  <c r="O9" i="1"/>
  <c r="O8" i="1"/>
  <c r="P8" i="1" l="1"/>
  <c r="P7" i="1"/>
  <c r="P9" i="1"/>
  <c r="O21" i="1" l="1"/>
  <c r="N21" i="1"/>
  <c r="O20" i="1"/>
  <c r="N20" i="1"/>
  <c r="O19" i="1"/>
  <c r="N19" i="1"/>
  <c r="N18" i="1"/>
  <c r="N17" i="1"/>
  <c r="O17" i="1"/>
  <c r="N16" i="1"/>
  <c r="O16" i="1"/>
  <c r="O15" i="1"/>
  <c r="N15" i="1"/>
  <c r="N14" i="1"/>
  <c r="O14" i="1"/>
  <c r="N13" i="1"/>
  <c r="O13" i="1"/>
  <c r="O12" i="1"/>
  <c r="N12" i="1"/>
  <c r="N10" i="1"/>
  <c r="O10" i="1"/>
  <c r="N22" i="1" l="1"/>
  <c r="O22" i="1"/>
  <c r="P21" i="1"/>
  <c r="P13" i="1"/>
  <c r="P17" i="1"/>
  <c r="P15" i="1"/>
  <c r="P19" i="1"/>
  <c r="P12" i="1"/>
  <c r="P20" i="1"/>
  <c r="P18" i="1"/>
  <c r="P10" i="1"/>
  <c r="P14" i="1"/>
  <c r="P16" i="1"/>
  <c r="P22" i="1" l="1"/>
  <c r="I22" i="1"/>
  <c r="H22" i="1"/>
  <c r="M22" i="1" l="1"/>
</calcChain>
</file>

<file path=xl/sharedStrings.xml><?xml version="1.0" encoding="utf-8"?>
<sst xmlns="http://schemas.openxmlformats.org/spreadsheetml/2006/main" count="86" uniqueCount="32">
  <si>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</si>
  <si>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</si>
  <si>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</si>
  <si>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</si>
  <si>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</si>
  <si>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</si>
  <si>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</si>
  <si>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</si>
  <si>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</si>
  <si>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</si>
  <si>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</si>
  <si>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</si>
  <si>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</si>
  <si>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</si>
  <si>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</si>
  <si>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</si>
  <si>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</si>
  <si>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</si>
  <si>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</si>
  <si>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</si>
  <si>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</si>
  <si>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</si>
  <si>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</si>
  <si>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</si>
  <si>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Acute Frailty Unit</t>
  </si>
  <si>
    <t>Lascelles</t>
  </si>
  <si>
    <t>Rowan</t>
  </si>
  <si>
    <t>Wensleydale</t>
  </si>
  <si>
    <t>Fountains</t>
  </si>
  <si>
    <t>Bolton</t>
  </si>
  <si>
    <t>April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</si>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</sst>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NumberFormat="1"/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0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4"/>
  <sheetViews>
    <sheetView showGridLines="0" tabSelected="1" zoomScaleNormal="100" workbookViewId="0">
      <pane ySplit="1" topLeftCell="A2" activePane="bottomLeft" state="frozen"/>
      <selection pane="bottomLeft" activeCell="O25" sqref="O25"/>
    </sheetView>
  </sheetViews>
  <sheetFormatPr defaultColWidth="9.109375" defaultRowHeight="14.4" x14ac:dyDescent="0.3"/>
  <cols>
    <col min="1" max="1" width="19.88671875" style="1" bestFit="1" customWidth="1"/>
    <col min="2" max="2" width="8.33203125" style="1" bestFit="1" customWidth="1"/>
    <col min="3" max="3" width="10.109375" style="1" customWidth="1"/>
    <col min="4" max="4" width="10.88671875" style="1" customWidth="1"/>
    <col min="5" max="5" width="9" style="1" bestFit="1" customWidth="1"/>
    <col min="6" max="6" width="8.33203125" style="1" bestFit="1" customWidth="1"/>
    <col min="7" max="7" width="9.77734375" style="1" customWidth="1"/>
    <col min="8" max="8" width="8.33203125" style="1" bestFit="1" customWidth="1"/>
    <col min="9" max="9" width="8" style="1" bestFit="1" customWidth="1"/>
    <col min="10" max="10" width="9" style="1" bestFit="1" customWidth="1"/>
    <col min="11" max="11" width="7.88671875" style="1" bestFit="1" customWidth="1"/>
    <col min="12" max="12" width="8" style="1" customWidth="1"/>
    <col min="13" max="13" width="7.88671875" style="1" bestFit="1" customWidth="1"/>
    <col min="14" max="14" width="8" style="1" bestFit="1" customWidth="1"/>
    <col min="15" max="16" width="9" style="1" bestFit="1" customWidth="1"/>
    <col min="17" max="17" width="7.44140625" style="1" bestFit="1" customWidth="1"/>
    <col min="18" max="19" width="5.5546875" style="1" bestFit="1" customWidth="1"/>
    <col min="20" max="20" width="7.44140625" style="1" bestFit="1" customWidth="1"/>
    <col min="21" max="21" width="19.88671875" style="1" bestFit="1" customWidth="1"/>
    <col min="22" max="22" width="9.6640625" style="1" bestFit="1" customWidth="1"/>
    <col min="23" max="25" width="7.109375" style="1" bestFit="1" customWidth="1"/>
    <col min="26" max="26" width="8" style="1" customWidth="1"/>
    <col min="27" max="27" width="7.88671875" style="1" customWidth="1"/>
    <col min="28" max="28" width="7.44140625" style="1" bestFit="1" customWidth="1"/>
    <col min="29" max="16384" width="9.109375" style="1"/>
  </cols>
  <sheetData>
    <row r="1" spans="1:28" x14ac:dyDescent="0.3">
      <c r="B1" s="52" t="s">
        <v>31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  <c r="U1" s="60" t="s">
        <v>30</v>
      </c>
      <c r="V1" s="61"/>
      <c r="W1" s="61"/>
      <c r="X1" s="61"/>
      <c r="Y1" s="61"/>
      <c r="Z1" s="61"/>
      <c r="AA1" s="61"/>
      <c r="AB1" s="61"/>
    </row>
    <row r="2" spans="1:28" x14ac:dyDescent="0.3">
      <c r="A2" s="8"/>
      <c r="B2" s="58" t="s">
        <v>0</v>
      </c>
      <c r="C2" s="55"/>
      <c r="D2" s="55"/>
      <c r="E2" s="56"/>
      <c r="F2" s="58" t="s">
        <v>1</v>
      </c>
      <c r="G2" s="55"/>
      <c r="H2" s="55"/>
      <c r="I2" s="56"/>
      <c r="J2" s="58" t="s">
        <v>0</v>
      </c>
      <c r="K2" s="55"/>
      <c r="L2" s="55" t="s">
        <v>1</v>
      </c>
      <c r="M2" s="56"/>
      <c r="N2" s="58" t="s">
        <v>2</v>
      </c>
      <c r="O2" s="55"/>
      <c r="P2" s="56"/>
      <c r="Q2" s="9" t="s">
        <v>18</v>
      </c>
      <c r="R2" s="58" t="s">
        <v>20</v>
      </c>
      <c r="S2" s="55"/>
      <c r="T2" s="59"/>
      <c r="U2" s="50"/>
      <c r="V2" s="55" t="s">
        <v>0</v>
      </c>
      <c r="W2" s="55"/>
      <c r="X2" s="55" t="s">
        <v>1</v>
      </c>
      <c r="Y2" s="56"/>
      <c r="Z2" s="57" t="s">
        <v>20</v>
      </c>
      <c r="AA2" s="57"/>
      <c r="AB2" s="57"/>
    </row>
    <row r="3" spans="1:28" x14ac:dyDescent="0.3">
      <c r="A3" s="8"/>
      <c r="B3" s="58" t="s">
        <v>3</v>
      </c>
      <c r="C3" s="55"/>
      <c r="D3" s="55" t="s">
        <v>4</v>
      </c>
      <c r="E3" s="56"/>
      <c r="F3" s="58" t="s">
        <v>3</v>
      </c>
      <c r="G3" s="55"/>
      <c r="H3" s="55" t="s">
        <v>4</v>
      </c>
      <c r="I3" s="56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19</v>
      </c>
      <c r="R3" s="10" t="s">
        <v>3</v>
      </c>
      <c r="S3" s="11" t="s">
        <v>4</v>
      </c>
      <c r="T3" s="33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35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17</v>
      </c>
      <c r="K4" s="19" t="s">
        <v>17</v>
      </c>
      <c r="L4" s="19" t="s">
        <v>17</v>
      </c>
      <c r="M4" s="20" t="s">
        <v>17</v>
      </c>
      <c r="N4" s="15"/>
      <c r="O4" s="16"/>
      <c r="P4" s="17"/>
      <c r="Q4" s="21"/>
      <c r="R4" s="15"/>
      <c r="S4" s="16"/>
      <c r="T4" s="34"/>
      <c r="U4" s="16"/>
      <c r="V4" s="19" t="s">
        <v>17</v>
      </c>
      <c r="W4" s="19" t="s">
        <v>17</v>
      </c>
      <c r="X4" s="19" t="s">
        <v>17</v>
      </c>
      <c r="Y4" s="20" t="s">
        <v>17</v>
      </c>
      <c r="Z4" s="15"/>
      <c r="AA4" s="16"/>
      <c r="AB4" s="16"/>
    </row>
    <row r="5" spans="1:28" ht="15" thickTop="1" x14ac:dyDescent="0.3">
      <c r="A5" s="41" t="s">
        <v>24</v>
      </c>
      <c r="B5" s="51">
        <v>1581</v>
      </c>
      <c r="C5" s="51">
        <v>1508.5833333333335</v>
      </c>
      <c r="D5" s="51">
        <v>1441.5</v>
      </c>
      <c r="E5" s="51">
        <v>1440.7333333333333</v>
      </c>
      <c r="F5" s="51">
        <v>1023</v>
      </c>
      <c r="G5" s="51">
        <v>1315.75</v>
      </c>
      <c r="H5" s="51">
        <v>682</v>
      </c>
      <c r="I5" s="51">
        <v>1056.25</v>
      </c>
      <c r="J5" s="5">
        <f>C5/B5</f>
        <v>0.95419565675732665</v>
      </c>
      <c r="K5" s="6">
        <f>E5/D5</f>
        <v>0.99946814660654415</v>
      </c>
      <c r="L5" s="6">
        <f>G5/F5</f>
        <v>1.2861681329423265</v>
      </c>
      <c r="M5" s="7">
        <f>I5/H5</f>
        <v>1.5487536656891496</v>
      </c>
      <c r="N5" s="3">
        <f>C5+G5</f>
        <v>2824.3333333333335</v>
      </c>
      <c r="O5" s="4">
        <f>E5+I5</f>
        <v>2496.9833333333336</v>
      </c>
      <c r="P5" s="2">
        <f>N5+O5</f>
        <v>5321.3166666666675</v>
      </c>
      <c r="Q5" s="42">
        <v>589</v>
      </c>
      <c r="R5" s="44">
        <v>4.79513299377476</v>
      </c>
      <c r="S5" s="45">
        <v>4.2393604980192423</v>
      </c>
      <c r="T5" s="43">
        <v>9.0344934917940005</v>
      </c>
      <c r="U5" s="41" t="s">
        <v>24</v>
      </c>
      <c r="V5" s="5">
        <v>0.93660130718954249</v>
      </c>
      <c r="W5" s="6">
        <v>0.92855436081242526</v>
      </c>
      <c r="X5" s="6">
        <v>1.0141414141414142</v>
      </c>
      <c r="Y5" s="7">
        <v>1.3549242424242425</v>
      </c>
      <c r="Z5" s="44">
        <v>6.154040404040404</v>
      </c>
      <c r="AA5" s="45">
        <v>5.5292508417508408</v>
      </c>
      <c r="AB5" s="43">
        <v>11.683291245791246</v>
      </c>
    </row>
    <row r="6" spans="1:28" x14ac:dyDescent="0.3">
      <c r="A6" s="41" t="s">
        <v>29</v>
      </c>
      <c r="B6" s="51">
        <v>1953</v>
      </c>
      <c r="C6" s="51">
        <v>2059.416666666667</v>
      </c>
      <c r="D6" s="51">
        <v>1581</v>
      </c>
      <c r="E6" s="51">
        <v>1891.25</v>
      </c>
      <c r="F6" s="51">
        <v>1023</v>
      </c>
      <c r="G6" s="51">
        <v>1221.75</v>
      </c>
      <c r="H6" s="51">
        <v>682</v>
      </c>
      <c r="I6" s="51">
        <v>1053.75</v>
      </c>
      <c r="J6" s="5">
        <f>C6/B6</f>
        <v>1.0544888206178531</v>
      </c>
      <c r="K6" s="6">
        <f>E6/D6</f>
        <v>1.196236559139785</v>
      </c>
      <c r="L6" s="6">
        <f>G6/F6</f>
        <v>1.1942815249266863</v>
      </c>
      <c r="M6" s="7">
        <f>I6/H6</f>
        <v>1.5450879765395895</v>
      </c>
      <c r="N6" s="3">
        <f>C6+G6</f>
        <v>3281.166666666667</v>
      </c>
      <c r="O6" s="4">
        <f>E6+I6</f>
        <v>2945</v>
      </c>
      <c r="P6" s="2">
        <f>N6+O6</f>
        <v>6226.166666666667</v>
      </c>
      <c r="Q6" s="42">
        <v>746</v>
      </c>
      <c r="R6" s="44">
        <v>4.3983467381590708</v>
      </c>
      <c r="S6" s="45">
        <v>3.947721179624665</v>
      </c>
      <c r="T6" s="43">
        <v>8.3460679177837367</v>
      </c>
      <c r="U6" s="41" t="s">
        <v>29</v>
      </c>
      <c r="V6" s="5">
        <v>0.99814814814814812</v>
      </c>
      <c r="W6" s="6">
        <v>1.2295751633986929</v>
      </c>
      <c r="X6" s="6">
        <v>1.0338383838383838</v>
      </c>
      <c r="Y6" s="7">
        <v>1.5333333333333334</v>
      </c>
      <c r="Z6" s="44">
        <v>4.2419825072886299</v>
      </c>
      <c r="AA6" s="45">
        <v>4.2175655976676385</v>
      </c>
      <c r="AB6" s="43">
        <v>8.4595481049562675</v>
      </c>
    </row>
    <row r="7" spans="1:28" x14ac:dyDescent="0.3">
      <c r="A7" s="2" t="s">
        <v>21</v>
      </c>
      <c r="B7" s="51">
        <v>1844.5</v>
      </c>
      <c r="C7" s="51">
        <v>1843.4833333333333</v>
      </c>
      <c r="D7" s="51">
        <v>1705</v>
      </c>
      <c r="E7" s="51">
        <v>1608.4833333333333</v>
      </c>
      <c r="F7" s="51">
        <v>1364</v>
      </c>
      <c r="G7" s="51">
        <v>1342</v>
      </c>
      <c r="H7" s="51">
        <v>1023</v>
      </c>
      <c r="I7" s="51">
        <v>1232</v>
      </c>
      <c r="J7" s="5">
        <f>C7/B7</f>
        <v>0.99944881178277767</v>
      </c>
      <c r="K7" s="6">
        <f t="shared" ref="K7:K21" si="0">E7/D7</f>
        <v>0.94339198435972627</v>
      </c>
      <c r="L7" s="6">
        <f t="shared" ref="L7:L21" si="1">G7/F7</f>
        <v>0.9838709677419355</v>
      </c>
      <c r="M7" s="7">
        <f t="shared" ref="M7:M21" si="2">I7/H7</f>
        <v>1.2043010752688172</v>
      </c>
      <c r="N7" s="3">
        <f>C7+G7</f>
        <v>3185.4833333333336</v>
      </c>
      <c r="O7" s="4">
        <f>E7+I7</f>
        <v>2840.4833333333336</v>
      </c>
      <c r="P7" s="2">
        <f>N7+O7</f>
        <v>6025.9666666666672</v>
      </c>
      <c r="Q7" s="35">
        <v>884</v>
      </c>
      <c r="R7" s="36">
        <v>3.6034879336349928</v>
      </c>
      <c r="S7" s="37">
        <v>3.2132164404223231</v>
      </c>
      <c r="T7" s="38">
        <v>6.8167043740573154</v>
      </c>
      <c r="U7" s="1" t="s">
        <v>21</v>
      </c>
      <c r="V7" s="5">
        <v>1.0131652661064425</v>
      </c>
      <c r="W7" s="6">
        <v>1.0695454545454546</v>
      </c>
      <c r="X7" s="6">
        <v>1</v>
      </c>
      <c r="Y7" s="7">
        <v>1.425925925925926</v>
      </c>
      <c r="Z7" s="36">
        <v>3.5551136363636364</v>
      </c>
      <c r="AA7" s="37">
        <v>3.6095643939393942</v>
      </c>
      <c r="AB7" s="38">
        <v>7.1646780303030306</v>
      </c>
    </row>
    <row r="8" spans="1:28" x14ac:dyDescent="0.3">
      <c r="A8" s="2" t="s">
        <v>9</v>
      </c>
      <c r="B8" s="51">
        <v>1844.5</v>
      </c>
      <c r="C8" s="51">
        <v>1801.9166666666667</v>
      </c>
      <c r="D8" s="51">
        <v>1627.5</v>
      </c>
      <c r="E8" s="51">
        <v>1750</v>
      </c>
      <c r="F8" s="51">
        <v>1364</v>
      </c>
      <c r="G8" s="51">
        <v>1325.5</v>
      </c>
      <c r="H8" s="51">
        <v>1023</v>
      </c>
      <c r="I8" s="51">
        <v>1332.75</v>
      </c>
      <c r="J8" s="5">
        <f t="shared" ref="J8:J21" si="3">C8/B8</f>
        <v>0.97691334598355473</v>
      </c>
      <c r="K8" s="6">
        <f t="shared" si="0"/>
        <v>1.075268817204301</v>
      </c>
      <c r="L8" s="6">
        <f t="shared" si="1"/>
        <v>0.97177419354838712</v>
      </c>
      <c r="M8" s="7">
        <f t="shared" si="2"/>
        <v>1.3027859237536656</v>
      </c>
      <c r="N8" s="3">
        <f>C8+G8</f>
        <v>3127.416666666667</v>
      </c>
      <c r="O8" s="4">
        <f t="shared" ref="O8:O13" si="4">E8+I8</f>
        <v>3082.75</v>
      </c>
      <c r="P8" s="2">
        <f>N8+O8</f>
        <v>6210.166666666667</v>
      </c>
      <c r="Q8" s="35">
        <v>826</v>
      </c>
      <c r="R8" s="36">
        <v>3.7862187247780472</v>
      </c>
      <c r="S8" s="37">
        <v>3.7321428571428572</v>
      </c>
      <c r="T8" s="38">
        <v>7.518361581920904</v>
      </c>
      <c r="U8" s="2" t="s">
        <v>9</v>
      </c>
      <c r="V8" s="5">
        <v>1.0246498599439775</v>
      </c>
      <c r="W8" s="6">
        <v>0.99328042328042321</v>
      </c>
      <c r="X8" s="6">
        <v>0.9916666666666667</v>
      </c>
      <c r="Y8" s="7">
        <v>1.3575757575757577</v>
      </c>
      <c r="Z8" s="36">
        <v>4.0025510204081636</v>
      </c>
      <c r="AA8" s="37">
        <v>3.7097151360544216</v>
      </c>
      <c r="AB8" s="38">
        <v>7.7122661564625838</v>
      </c>
    </row>
    <row r="9" spans="1:28" x14ac:dyDescent="0.3">
      <c r="A9" s="2" t="s">
        <v>28</v>
      </c>
      <c r="B9" s="51">
        <v>1844.5</v>
      </c>
      <c r="C9" s="51">
        <v>1905.25</v>
      </c>
      <c r="D9" s="51">
        <v>1395</v>
      </c>
      <c r="E9" s="51">
        <v>1240.5</v>
      </c>
      <c r="F9" s="51">
        <v>1705</v>
      </c>
      <c r="G9" s="51">
        <v>1640.5</v>
      </c>
      <c r="H9" s="51">
        <v>1023</v>
      </c>
      <c r="I9" s="51">
        <v>1089</v>
      </c>
      <c r="J9" s="5">
        <f t="shared" si="3"/>
        <v>1.0329357549471401</v>
      </c>
      <c r="K9" s="6">
        <f t="shared" si="0"/>
        <v>0.88924731182795702</v>
      </c>
      <c r="L9" s="6">
        <f t="shared" si="1"/>
        <v>0.96217008797653958</v>
      </c>
      <c r="M9" s="7">
        <f t="shared" si="2"/>
        <v>1.064516129032258</v>
      </c>
      <c r="N9" s="3">
        <f>C9+G9</f>
        <v>3545.75</v>
      </c>
      <c r="O9" s="4">
        <f>E9+I9</f>
        <v>2329.5</v>
      </c>
      <c r="P9" s="2">
        <f>N9+O9</f>
        <v>5875.25</v>
      </c>
      <c r="Q9" s="35">
        <v>564</v>
      </c>
      <c r="R9" s="36">
        <v>6.2867907801418443</v>
      </c>
      <c r="S9" s="37">
        <v>4.1303191489361701</v>
      </c>
      <c r="T9" s="38">
        <v>10.417109929078014</v>
      </c>
      <c r="U9" s="2" t="s">
        <v>28</v>
      </c>
      <c r="V9" s="5">
        <v>0.98856209150326801</v>
      </c>
      <c r="W9" s="6">
        <v>0.92703703703703699</v>
      </c>
      <c r="X9" s="6">
        <v>0.96030303030303032</v>
      </c>
      <c r="Y9" s="7">
        <v>1.0439393939393939</v>
      </c>
      <c r="Z9" s="36">
        <v>6.4036010197578079</v>
      </c>
      <c r="AA9" s="37">
        <v>4.3690248565965586</v>
      </c>
      <c r="AB9" s="38">
        <v>10.772625876354367</v>
      </c>
    </row>
    <row r="10" spans="1:28" s="40" customFormat="1" x14ac:dyDescent="0.3">
      <c r="A10" s="2" t="s">
        <v>10</v>
      </c>
      <c r="B10" s="51">
        <v>1224.5</v>
      </c>
      <c r="C10" s="51">
        <v>1198</v>
      </c>
      <c r="D10" s="51">
        <v>1333</v>
      </c>
      <c r="E10" s="51">
        <v>1303.5</v>
      </c>
      <c r="F10" s="51">
        <v>1023</v>
      </c>
      <c r="G10" s="51">
        <v>1024</v>
      </c>
      <c r="H10" s="51">
        <v>1023</v>
      </c>
      <c r="I10" s="51">
        <v>1045</v>
      </c>
      <c r="J10" s="5">
        <f>C10/B10</f>
        <v>0.97835851367905269</v>
      </c>
      <c r="K10" s="6">
        <f t="shared" si="0"/>
        <v>0.97786946736684166</v>
      </c>
      <c r="L10" s="6">
        <f t="shared" si="1"/>
        <v>1.0009775171065494</v>
      </c>
      <c r="M10" s="7">
        <f t="shared" si="2"/>
        <v>1.021505376344086</v>
      </c>
      <c r="N10" s="3">
        <f t="shared" ref="N10:N16" si="5">C10+G10</f>
        <v>2222</v>
      </c>
      <c r="O10" s="4">
        <f t="shared" si="4"/>
        <v>2348.5</v>
      </c>
      <c r="P10" s="2">
        <f t="shared" ref="P10:P21" si="6">N10+O10</f>
        <v>4570.5</v>
      </c>
      <c r="Q10" s="35">
        <v>663</v>
      </c>
      <c r="R10" s="36">
        <v>3.3514328808446456</v>
      </c>
      <c r="S10" s="37">
        <v>3.542232277526395</v>
      </c>
      <c r="T10" s="38">
        <v>6.8936651583710411</v>
      </c>
      <c r="U10" s="2" t="s">
        <v>10</v>
      </c>
      <c r="V10" s="5">
        <v>0.9943037974683544</v>
      </c>
      <c r="W10" s="6">
        <v>0.96899224806201545</v>
      </c>
      <c r="X10" s="6">
        <v>0.99974747474747472</v>
      </c>
      <c r="Y10" s="7">
        <v>1.0111111111111111</v>
      </c>
      <c r="Z10" s="36">
        <v>3.4577352472089316</v>
      </c>
      <c r="AA10" s="37">
        <v>3.5901116427432216</v>
      </c>
      <c r="AB10" s="38">
        <v>7.0478468899521527</v>
      </c>
    </row>
    <row r="11" spans="1:28" x14ac:dyDescent="0.3">
      <c r="A11" s="2" t="s">
        <v>11</v>
      </c>
      <c r="B11" s="51">
        <v>2325</v>
      </c>
      <c r="C11" s="51">
        <v>2444.1999999999998</v>
      </c>
      <c r="D11" s="51">
        <v>465</v>
      </c>
      <c r="E11" s="51">
        <v>290.58333333333331</v>
      </c>
      <c r="F11" s="51">
        <v>1705</v>
      </c>
      <c r="G11" s="51">
        <v>2214.75</v>
      </c>
      <c r="H11" s="51">
        <v>341</v>
      </c>
      <c r="I11" s="51">
        <v>288.75</v>
      </c>
      <c r="J11" s="5">
        <f>C11/B11</f>
        <v>1.051268817204301</v>
      </c>
      <c r="K11" s="6">
        <f t="shared" ref="K11" si="7">E11/D11</f>
        <v>0.62491039426523298</v>
      </c>
      <c r="L11" s="6">
        <f t="shared" ref="L11" si="8">G11/F11</f>
        <v>1.2989736070381233</v>
      </c>
      <c r="M11" s="7">
        <f t="shared" ref="M11" si="9">I11/H11</f>
        <v>0.84677419354838712</v>
      </c>
      <c r="N11" s="3">
        <f t="shared" ref="N11" si="10">C11+G11</f>
        <v>4658.95</v>
      </c>
      <c r="O11" s="4">
        <f t="shared" ref="O11" si="11">E11+I11</f>
        <v>579.33333333333326</v>
      </c>
      <c r="P11" s="2">
        <f t="shared" ref="P11" si="12">N11+O11</f>
        <v>5238.2833333333328</v>
      </c>
      <c r="Q11" s="35">
        <v>174</v>
      </c>
      <c r="R11" s="36">
        <v>26.775574712643678</v>
      </c>
      <c r="S11" s="37">
        <v>3.3295019157088119</v>
      </c>
      <c r="T11" s="38">
        <v>30.105076628352489</v>
      </c>
      <c r="U11" s="2" t="s">
        <v>11</v>
      </c>
      <c r="V11" s="5">
        <v>0.96911111111111115</v>
      </c>
      <c r="W11" s="6">
        <v>0.47444444444444445</v>
      </c>
      <c r="X11" s="6">
        <v>1.188030303030303</v>
      </c>
      <c r="Y11" s="4">
        <v>0.6333333333333333</v>
      </c>
      <c r="Z11" s="36">
        <v>27.605</v>
      </c>
      <c r="AA11" s="37">
        <v>2.8166666666666669</v>
      </c>
      <c r="AB11" s="38">
        <v>30.421666666666667</v>
      </c>
    </row>
    <row r="12" spans="1:28" x14ac:dyDescent="0.3">
      <c r="A12" s="2" t="s">
        <v>23</v>
      </c>
      <c r="B12" s="51">
        <v>1844.5</v>
      </c>
      <c r="C12" s="51">
        <v>1846.3</v>
      </c>
      <c r="D12" s="51">
        <v>1705</v>
      </c>
      <c r="E12" s="51">
        <v>1979.1</v>
      </c>
      <c r="F12" s="51">
        <v>1364</v>
      </c>
      <c r="G12" s="51">
        <v>1353</v>
      </c>
      <c r="H12" s="51">
        <v>1023</v>
      </c>
      <c r="I12" s="51">
        <v>1381</v>
      </c>
      <c r="J12" s="5">
        <f t="shared" si="3"/>
        <v>1.000975874220656</v>
      </c>
      <c r="K12" s="6">
        <f t="shared" si="0"/>
        <v>1.1607624633431084</v>
      </c>
      <c r="L12" s="6">
        <f t="shared" si="1"/>
        <v>0.99193548387096775</v>
      </c>
      <c r="M12" s="7">
        <f t="shared" si="2"/>
        <v>1.3499511241446724</v>
      </c>
      <c r="N12" s="3">
        <f t="shared" si="5"/>
        <v>3199.3</v>
      </c>
      <c r="O12" s="4">
        <f t="shared" si="4"/>
        <v>3360.1</v>
      </c>
      <c r="P12" s="2">
        <f t="shared" si="6"/>
        <v>6559.4</v>
      </c>
      <c r="Q12" s="35">
        <v>921</v>
      </c>
      <c r="R12" s="36">
        <v>3.473724212812161</v>
      </c>
      <c r="S12" s="37">
        <v>3.6483170466883821</v>
      </c>
      <c r="T12" s="38">
        <v>7.1220412595005422</v>
      </c>
      <c r="U12" s="2" t="s">
        <v>23</v>
      </c>
      <c r="V12" s="5">
        <v>1.0198412698412698</v>
      </c>
      <c r="W12" s="6">
        <v>1.1280303030303029</v>
      </c>
      <c r="X12" s="6">
        <v>1.0009469696969697</v>
      </c>
      <c r="Y12" s="7">
        <v>1.3444444444444446</v>
      </c>
      <c r="Z12" s="36">
        <v>3.5379129129129128</v>
      </c>
      <c r="AA12" s="37">
        <v>3.5948761261261262</v>
      </c>
      <c r="AB12" s="38">
        <v>7.1327890390390385</v>
      </c>
    </row>
    <row r="13" spans="1:28" x14ac:dyDescent="0.3">
      <c r="A13" s="2" t="s">
        <v>25</v>
      </c>
      <c r="B13" s="51">
        <v>976.5</v>
      </c>
      <c r="C13" s="51">
        <v>975.23333333333358</v>
      </c>
      <c r="D13" s="51">
        <v>992</v>
      </c>
      <c r="E13" s="51">
        <v>1100</v>
      </c>
      <c r="F13" s="51">
        <v>682</v>
      </c>
      <c r="G13" s="51">
        <v>682.5</v>
      </c>
      <c r="H13" s="51">
        <v>341</v>
      </c>
      <c r="I13" s="51">
        <v>648.25</v>
      </c>
      <c r="J13" s="5">
        <f t="shared" si="3"/>
        <v>0.99870285031575379</v>
      </c>
      <c r="K13" s="6">
        <f t="shared" si="0"/>
        <v>1.1088709677419355</v>
      </c>
      <c r="L13" s="6">
        <f t="shared" si="1"/>
        <v>1.000733137829912</v>
      </c>
      <c r="M13" s="7">
        <f t="shared" si="2"/>
        <v>1.9010263929618769</v>
      </c>
      <c r="N13" s="3">
        <f t="shared" si="5"/>
        <v>1657.7333333333336</v>
      </c>
      <c r="O13" s="4">
        <f t="shared" si="4"/>
        <v>1748.25</v>
      </c>
      <c r="P13" s="2">
        <f t="shared" si="6"/>
        <v>3405.9833333333336</v>
      </c>
      <c r="Q13" s="35">
        <v>399</v>
      </c>
      <c r="R13" s="36">
        <v>4.154720133667503</v>
      </c>
      <c r="S13" s="37">
        <v>4.3815789473684212</v>
      </c>
      <c r="T13" s="38">
        <v>8.5362990810359243</v>
      </c>
      <c r="U13" s="2" t="s">
        <v>25</v>
      </c>
      <c r="V13" s="5">
        <v>0.97795414462081121</v>
      </c>
      <c r="W13" s="6">
        <v>1.0064236111111113</v>
      </c>
      <c r="X13" s="6">
        <v>1.0011363636363637</v>
      </c>
      <c r="Y13" s="7">
        <v>1.6333333333333333</v>
      </c>
      <c r="Z13" s="36">
        <v>4.3422374429223742</v>
      </c>
      <c r="AA13" s="37">
        <v>4.1237442922374434</v>
      </c>
      <c r="AB13" s="38">
        <v>8.4659817351598186</v>
      </c>
    </row>
    <row r="14" spans="1:28" x14ac:dyDescent="0.3">
      <c r="A14" s="2" t="s">
        <v>12</v>
      </c>
      <c r="B14" s="51">
        <v>3345</v>
      </c>
      <c r="C14" s="51">
        <v>2974.833333333333</v>
      </c>
      <c r="D14" s="51">
        <v>930</v>
      </c>
      <c r="E14" s="51">
        <v>978.48333333333335</v>
      </c>
      <c r="F14" s="51">
        <v>2046</v>
      </c>
      <c r="G14" s="51">
        <v>2120.833333333333</v>
      </c>
      <c r="H14" s="51">
        <v>682</v>
      </c>
      <c r="I14" s="51">
        <v>686.75</v>
      </c>
      <c r="J14" s="5">
        <f t="shared" si="3"/>
        <v>0.88933731938216232</v>
      </c>
      <c r="K14" s="6">
        <f t="shared" si="0"/>
        <v>1.0521326164874552</v>
      </c>
      <c r="L14" s="6">
        <f t="shared" si="1"/>
        <v>1.036575431736722</v>
      </c>
      <c r="M14" s="7">
        <f t="shared" si="2"/>
        <v>1.0069648093841643</v>
      </c>
      <c r="N14" s="3">
        <f t="shared" si="5"/>
        <v>5095.6666666666661</v>
      </c>
      <c r="O14" s="4">
        <f>E14+I14</f>
        <v>1665.2333333333333</v>
      </c>
      <c r="P14" s="2">
        <f t="shared" si="6"/>
        <v>6760.9</v>
      </c>
      <c r="Q14" s="35">
        <v>533</v>
      </c>
      <c r="R14" s="36">
        <v>9.5603502188868035</v>
      </c>
      <c r="S14" s="37">
        <v>3.1242651657285805</v>
      </c>
      <c r="T14" s="38">
        <v>12.684615384615384</v>
      </c>
      <c r="U14" s="2" t="s">
        <v>12</v>
      </c>
      <c r="V14" s="5">
        <v>0.85029895366218233</v>
      </c>
      <c r="W14" s="6">
        <v>1.0461111111111112</v>
      </c>
      <c r="X14" s="6">
        <v>1.0376262626262627</v>
      </c>
      <c r="Y14" s="7">
        <v>1.05</v>
      </c>
      <c r="Z14" s="36">
        <v>8.8690036900368998</v>
      </c>
      <c r="AA14" s="37">
        <v>3.0156826568265682</v>
      </c>
      <c r="AB14" s="38">
        <v>11.884686346863468</v>
      </c>
    </row>
    <row r="15" spans="1:28" s="40" customFormat="1" x14ac:dyDescent="0.3">
      <c r="A15" s="39" t="s">
        <v>13</v>
      </c>
      <c r="B15" s="51">
        <v>1844.5</v>
      </c>
      <c r="C15" s="51">
        <v>2161.9833333333336</v>
      </c>
      <c r="D15" s="51">
        <v>1255.5</v>
      </c>
      <c r="E15" s="51">
        <v>1339.0166666666667</v>
      </c>
      <c r="F15" s="51">
        <v>1364</v>
      </c>
      <c r="G15" s="51">
        <v>1540</v>
      </c>
      <c r="H15" s="51">
        <v>1023</v>
      </c>
      <c r="I15" s="51">
        <v>1166</v>
      </c>
      <c r="J15" s="5">
        <f t="shared" si="3"/>
        <v>1.1721243336044096</v>
      </c>
      <c r="K15" s="6">
        <f t="shared" si="0"/>
        <v>1.0665206425063056</v>
      </c>
      <c r="L15" s="6">
        <f t="shared" si="1"/>
        <v>1.1290322580645162</v>
      </c>
      <c r="M15" s="7">
        <f t="shared" si="2"/>
        <v>1.1397849462365592</v>
      </c>
      <c r="N15" s="3">
        <f t="shared" si="5"/>
        <v>3701.9833333333336</v>
      </c>
      <c r="O15" s="4">
        <f t="shared" ref="O15:O21" si="13">E15+I15</f>
        <v>2505.0166666666664</v>
      </c>
      <c r="P15" s="2">
        <f t="shared" si="6"/>
        <v>6207</v>
      </c>
      <c r="Q15" s="35">
        <v>853</v>
      </c>
      <c r="R15" s="36">
        <v>4.3399570144587729</v>
      </c>
      <c r="S15" s="37">
        <v>2.9367135599843688</v>
      </c>
      <c r="T15" s="38">
        <v>7.2766705744431421</v>
      </c>
      <c r="U15" s="2" t="s">
        <v>13</v>
      </c>
      <c r="V15" s="5">
        <v>1.1693464052287581</v>
      </c>
      <c r="W15" s="6">
        <v>0.96399176954732513</v>
      </c>
      <c r="X15" s="6">
        <v>1.1416666666666666</v>
      </c>
      <c r="Y15" s="7">
        <v>1.0333333333333334</v>
      </c>
      <c r="Z15" s="36">
        <v>4.6080555555555556</v>
      </c>
      <c r="AA15" s="37">
        <v>2.8131410256410256</v>
      </c>
      <c r="AB15" s="38">
        <v>7.4211965811965808</v>
      </c>
    </row>
    <row r="16" spans="1:28" x14ac:dyDescent="0.3">
      <c r="A16" s="2" t="s">
        <v>14</v>
      </c>
      <c r="B16" s="51">
        <v>1844.5</v>
      </c>
      <c r="C16" s="51">
        <v>1951.1666666666667</v>
      </c>
      <c r="D16" s="51">
        <v>1581</v>
      </c>
      <c r="E16" s="51">
        <v>1788</v>
      </c>
      <c r="F16" s="51">
        <v>1364</v>
      </c>
      <c r="G16" s="51">
        <v>1364</v>
      </c>
      <c r="H16" s="51">
        <v>1023</v>
      </c>
      <c r="I16" s="51">
        <v>1198</v>
      </c>
      <c r="J16" s="5">
        <f t="shared" si="3"/>
        <v>1.0578295834462819</v>
      </c>
      <c r="K16" s="6">
        <f t="shared" si="0"/>
        <v>1.1309297912713472</v>
      </c>
      <c r="L16" s="6">
        <f t="shared" si="1"/>
        <v>1</v>
      </c>
      <c r="M16" s="7">
        <f t="shared" si="2"/>
        <v>1.1710654936461389</v>
      </c>
      <c r="N16" s="3">
        <f t="shared" si="5"/>
        <v>3315.166666666667</v>
      </c>
      <c r="O16" s="4">
        <f t="shared" si="13"/>
        <v>2986</v>
      </c>
      <c r="P16" s="2">
        <f t="shared" si="6"/>
        <v>6301.166666666667</v>
      </c>
      <c r="Q16" s="35">
        <v>920</v>
      </c>
      <c r="R16" s="36">
        <v>3.6034420289855076</v>
      </c>
      <c r="S16" s="37">
        <v>3.2456521739130433</v>
      </c>
      <c r="T16" s="38">
        <v>6.8490942028985513</v>
      </c>
      <c r="U16" s="39" t="s">
        <v>14</v>
      </c>
      <c r="V16" s="5">
        <v>1.050186741363212</v>
      </c>
      <c r="W16" s="6">
        <v>1.2638888888888888</v>
      </c>
      <c r="X16" s="6">
        <v>1</v>
      </c>
      <c r="Y16" s="7">
        <v>1.4111111111111112</v>
      </c>
      <c r="Z16" s="36">
        <v>3.663512996941896</v>
      </c>
      <c r="AA16" s="37">
        <v>3.8196674311926606</v>
      </c>
      <c r="AB16" s="38">
        <v>7.4831804281345571</v>
      </c>
    </row>
    <row r="17" spans="1:28" x14ac:dyDescent="0.3">
      <c r="A17" s="2" t="s">
        <v>26</v>
      </c>
      <c r="B17" s="51">
        <v>824.6</v>
      </c>
      <c r="C17" s="51">
        <v>759.75</v>
      </c>
      <c r="D17" s="51">
        <v>372</v>
      </c>
      <c r="E17" s="51">
        <v>379.25</v>
      </c>
      <c r="F17" s="51">
        <v>713</v>
      </c>
      <c r="G17" s="51">
        <v>638</v>
      </c>
      <c r="H17" s="51">
        <v>341</v>
      </c>
      <c r="I17" s="51">
        <v>131.75</v>
      </c>
      <c r="J17" s="5">
        <f t="shared" si="3"/>
        <v>0.92135580887703128</v>
      </c>
      <c r="K17" s="6">
        <f t="shared" si="0"/>
        <v>1.019489247311828</v>
      </c>
      <c r="L17" s="6">
        <f t="shared" si="1"/>
        <v>0.8948106591865358</v>
      </c>
      <c r="M17" s="7">
        <f>I17/H17</f>
        <v>0.38636363636363635</v>
      </c>
      <c r="N17" s="3">
        <f>C17+G17</f>
        <v>1397.75</v>
      </c>
      <c r="O17" s="4">
        <f t="shared" si="13"/>
        <v>511</v>
      </c>
      <c r="P17" s="2">
        <f t="shared" si="6"/>
        <v>1908.75</v>
      </c>
      <c r="Q17" s="35">
        <v>144</v>
      </c>
      <c r="R17" s="36">
        <v>9.7065972222222214</v>
      </c>
      <c r="S17" s="37">
        <v>3.5486111111111112</v>
      </c>
      <c r="T17" s="38">
        <v>13.255208333333334</v>
      </c>
      <c r="U17" s="2" t="s">
        <v>26</v>
      </c>
      <c r="V17" s="5">
        <v>1.0034461152882206</v>
      </c>
      <c r="W17" s="6">
        <v>1.3659722222222221</v>
      </c>
      <c r="X17" s="6">
        <v>0.95640096618357495</v>
      </c>
      <c r="Y17" s="7">
        <v>0.83333333333333337</v>
      </c>
      <c r="Z17" s="36">
        <v>7.7283950617283956</v>
      </c>
      <c r="AA17" s="37">
        <v>4.056878306878307</v>
      </c>
      <c r="AB17" s="38">
        <v>11.785273368606704</v>
      </c>
    </row>
    <row r="18" spans="1:28" s="40" customFormat="1" x14ac:dyDescent="0.3">
      <c r="A18" s="2" t="s">
        <v>22</v>
      </c>
      <c r="B18" s="51">
        <v>715</v>
      </c>
      <c r="C18" s="51">
        <v>692</v>
      </c>
      <c r="D18" s="51">
        <v>0</v>
      </c>
      <c r="E18" s="51">
        <v>0</v>
      </c>
      <c r="F18" s="51">
        <v>713</v>
      </c>
      <c r="G18" s="51">
        <v>713</v>
      </c>
      <c r="H18" s="51">
        <v>0</v>
      </c>
      <c r="I18" s="51">
        <v>0</v>
      </c>
      <c r="J18" s="5">
        <f>C18/B18</f>
        <v>0.96783216783216786</v>
      </c>
      <c r="K18" s="4">
        <v>0</v>
      </c>
      <c r="L18" s="6">
        <f t="shared" si="1"/>
        <v>1</v>
      </c>
      <c r="M18" s="4">
        <v>0</v>
      </c>
      <c r="N18" s="3">
        <f>C18+G18</f>
        <v>1405</v>
      </c>
      <c r="O18" s="4">
        <f t="shared" si="13"/>
        <v>0</v>
      </c>
      <c r="P18" s="2">
        <f t="shared" si="6"/>
        <v>1405</v>
      </c>
      <c r="Q18" s="35">
        <v>79</v>
      </c>
      <c r="R18" s="36">
        <v>17.784810126582279</v>
      </c>
      <c r="S18" s="37">
        <v>0</v>
      </c>
      <c r="T18" s="38">
        <v>17.784810126582279</v>
      </c>
      <c r="U18" s="2" t="s">
        <v>22</v>
      </c>
      <c r="V18" s="5">
        <v>0.95</v>
      </c>
      <c r="W18" s="4">
        <v>0</v>
      </c>
      <c r="X18" s="6">
        <v>0.98333333333333328</v>
      </c>
      <c r="Y18" s="4">
        <v>0</v>
      </c>
      <c r="Z18" s="36">
        <v>20.212121212121211</v>
      </c>
      <c r="AA18" s="37">
        <v>0</v>
      </c>
      <c r="AB18" s="38">
        <v>20.212121212121211</v>
      </c>
    </row>
    <row r="19" spans="1:28" x14ac:dyDescent="0.3">
      <c r="A19" s="2" t="s">
        <v>15</v>
      </c>
      <c r="B19" s="51">
        <v>1131.5</v>
      </c>
      <c r="C19" s="51">
        <v>1205.75</v>
      </c>
      <c r="D19" s="51">
        <v>945.5</v>
      </c>
      <c r="E19" s="51">
        <v>999</v>
      </c>
      <c r="F19" s="51">
        <v>713</v>
      </c>
      <c r="G19" s="51">
        <v>682</v>
      </c>
      <c r="H19" s="51">
        <v>682</v>
      </c>
      <c r="I19" s="51">
        <v>699.75</v>
      </c>
      <c r="J19" s="5">
        <f t="shared" si="3"/>
        <v>1.0656208572691117</v>
      </c>
      <c r="K19" s="6">
        <f t="shared" si="0"/>
        <v>1.056583818085669</v>
      </c>
      <c r="L19" s="6">
        <f t="shared" si="1"/>
        <v>0.95652173913043481</v>
      </c>
      <c r="M19" s="7">
        <f t="shared" si="2"/>
        <v>1.0260263929618769</v>
      </c>
      <c r="N19" s="3">
        <f>C19+G19</f>
        <v>1887.75</v>
      </c>
      <c r="O19" s="4">
        <f t="shared" si="13"/>
        <v>1698.75</v>
      </c>
      <c r="P19" s="2">
        <f t="shared" si="6"/>
        <v>3586.5</v>
      </c>
      <c r="Q19" s="35">
        <v>564</v>
      </c>
      <c r="R19" s="36">
        <v>3.3470744680851063</v>
      </c>
      <c r="S19" s="37">
        <v>3.0119680851063828</v>
      </c>
      <c r="T19" s="38">
        <v>6.3590425531914896</v>
      </c>
      <c r="U19" s="2" t="s">
        <v>15</v>
      </c>
      <c r="V19" s="5">
        <v>1.0471080669710808</v>
      </c>
      <c r="W19" s="6">
        <v>1.0144808743169398</v>
      </c>
      <c r="X19" s="6">
        <v>0.95652173913043481</v>
      </c>
      <c r="Y19" s="7">
        <v>1.1166666666666667</v>
      </c>
      <c r="Z19" s="36">
        <v>3.6059547571523622</v>
      </c>
      <c r="AA19" s="37">
        <v>3.3238522954091816</v>
      </c>
      <c r="AB19" s="38">
        <v>6.9298070525615438</v>
      </c>
    </row>
    <row r="20" spans="1:28" x14ac:dyDescent="0.3">
      <c r="A20" s="2" t="s">
        <v>27</v>
      </c>
      <c r="B20" s="51">
        <v>2604</v>
      </c>
      <c r="C20" s="51">
        <v>2617.916666666667</v>
      </c>
      <c r="D20" s="51">
        <v>1333</v>
      </c>
      <c r="E20" s="51">
        <v>1269.8666666666668</v>
      </c>
      <c r="F20" s="51">
        <v>2387</v>
      </c>
      <c r="G20" s="51">
        <v>2372</v>
      </c>
      <c r="H20" s="51">
        <v>1023</v>
      </c>
      <c r="I20" s="51">
        <v>1021.0666666666667</v>
      </c>
      <c r="J20" s="5">
        <f t="shared" si="3"/>
        <v>1.0053443420378905</v>
      </c>
      <c r="K20" s="6">
        <f t="shared" si="0"/>
        <v>0.95263815953988507</v>
      </c>
      <c r="L20" s="6">
        <f t="shared" si="1"/>
        <v>0.99371596145789698</v>
      </c>
      <c r="M20" s="7">
        <f t="shared" si="2"/>
        <v>0.99811013359400458</v>
      </c>
      <c r="N20" s="3">
        <f>C20+G20</f>
        <v>4989.916666666667</v>
      </c>
      <c r="O20" s="4">
        <f t="shared" si="13"/>
        <v>2290.9333333333334</v>
      </c>
      <c r="P20" s="2">
        <f t="shared" si="6"/>
        <v>7280.85</v>
      </c>
      <c r="Q20" s="35">
        <v>762</v>
      </c>
      <c r="R20" s="36">
        <v>6.548447069116361</v>
      </c>
      <c r="S20" s="37">
        <v>3.0064741907261592</v>
      </c>
      <c r="T20" s="38">
        <v>9.5549212598425193</v>
      </c>
      <c r="U20" s="2" t="s">
        <v>27</v>
      </c>
      <c r="V20" s="5">
        <v>1.0069444444444442</v>
      </c>
      <c r="W20" s="6">
        <v>1.0281007751937985</v>
      </c>
      <c r="X20" s="6">
        <v>0.99123376623376624</v>
      </c>
      <c r="Y20" s="7">
        <v>1.0689393939393939</v>
      </c>
      <c r="Z20" s="36">
        <v>6.3768163804491413</v>
      </c>
      <c r="AA20" s="37">
        <v>3.1499339498018495</v>
      </c>
      <c r="AB20" s="38">
        <v>9.5267503302509908</v>
      </c>
    </row>
    <row r="21" spans="1:28" ht="15" thickBot="1" x14ac:dyDescent="0.35">
      <c r="A21" s="2" t="s">
        <v>16</v>
      </c>
      <c r="B21" s="51">
        <v>1066</v>
      </c>
      <c r="C21" s="51">
        <v>984</v>
      </c>
      <c r="D21" s="51">
        <v>345</v>
      </c>
      <c r="E21" s="51">
        <v>345</v>
      </c>
      <c r="F21" s="51">
        <v>1068.5</v>
      </c>
      <c r="G21" s="51">
        <v>1058</v>
      </c>
      <c r="H21" s="51">
        <v>356.5</v>
      </c>
      <c r="I21" s="51">
        <v>368.5</v>
      </c>
      <c r="J21" s="5">
        <f t="shared" si="3"/>
        <v>0.92307692307692313</v>
      </c>
      <c r="K21" s="6">
        <f t="shared" si="0"/>
        <v>1</v>
      </c>
      <c r="L21" s="6">
        <f t="shared" si="1"/>
        <v>0.99017313991576972</v>
      </c>
      <c r="M21" s="7">
        <f t="shared" si="2"/>
        <v>1.0336605890603086</v>
      </c>
      <c r="N21" s="3">
        <f>C21+G21</f>
        <v>2042</v>
      </c>
      <c r="O21" s="4">
        <f t="shared" si="13"/>
        <v>713.5</v>
      </c>
      <c r="P21" s="2">
        <f t="shared" si="6"/>
        <v>2755.5</v>
      </c>
      <c r="Q21" s="35">
        <v>235</v>
      </c>
      <c r="R21" s="36">
        <v>8.689361702127659</v>
      </c>
      <c r="S21" s="37">
        <v>3.0361702127659576</v>
      </c>
      <c r="T21" s="38">
        <v>11.725531914893617</v>
      </c>
      <c r="U21" s="2" t="s">
        <v>16</v>
      </c>
      <c r="V21" s="5">
        <v>0.93009708737864083</v>
      </c>
      <c r="W21" s="6">
        <v>0.81352657004830919</v>
      </c>
      <c r="X21" s="6">
        <v>0.96763285024154588</v>
      </c>
      <c r="Y21" s="7">
        <v>1.0318840579710145</v>
      </c>
      <c r="Z21" s="36">
        <v>8.9474885844748862</v>
      </c>
      <c r="AA21" s="37">
        <v>2.9071537290715375</v>
      </c>
      <c r="AB21" s="38">
        <v>11.854642313546425</v>
      </c>
    </row>
    <row r="22" spans="1:28" ht="15" thickTop="1" x14ac:dyDescent="0.3">
      <c r="A22" s="25" t="s">
        <v>2</v>
      </c>
      <c r="B22" s="25">
        <f t="shared" ref="B22:G22" si="14">SUM(B5:B21)</f>
        <v>28813.1</v>
      </c>
      <c r="C22" s="46">
        <f t="shared" si="14"/>
        <v>28929.783333333336</v>
      </c>
      <c r="D22" s="46">
        <f t="shared" si="14"/>
        <v>19007</v>
      </c>
      <c r="E22" s="25">
        <f t="shared" si="14"/>
        <v>19702.76666666667</v>
      </c>
      <c r="F22" s="25">
        <f t="shared" si="14"/>
        <v>21621.5</v>
      </c>
      <c r="G22" s="46">
        <f t="shared" si="14"/>
        <v>22607.583333333332</v>
      </c>
      <c r="H22" s="25">
        <f t="shared" ref="H22:I22" si="15">SUM(H5:H21)</f>
        <v>12291.5</v>
      </c>
      <c r="I22" s="25">
        <f t="shared" si="15"/>
        <v>14398.566666666668</v>
      </c>
      <c r="J22" s="28">
        <f>C22/B22</f>
        <v>1.0040496625956019</v>
      </c>
      <c r="K22" s="29">
        <f>E22/D22</f>
        <v>1.0366058118938639</v>
      </c>
      <c r="L22" s="29">
        <f>G22/F22</f>
        <v>1.0456066107038517</v>
      </c>
      <c r="M22" s="30">
        <f>I22/H22</f>
        <v>1.171424697284031</v>
      </c>
      <c r="N22" s="26">
        <f>SUM(N5:N21)</f>
        <v>51537.366666666669</v>
      </c>
      <c r="O22" s="27">
        <f>SUM(O5:O21)</f>
        <v>34101.333333333328</v>
      </c>
      <c r="P22" s="27">
        <f>SUM(P5:P21)</f>
        <v>85638.700000000012</v>
      </c>
      <c r="Q22" s="27">
        <f>SUM(Q5:Q21)</f>
        <v>9856</v>
      </c>
      <c r="R22" s="31">
        <v>5.2</v>
      </c>
      <c r="S22" s="31">
        <v>3.5</v>
      </c>
      <c r="T22" s="31">
        <v>8.6999999999999993</v>
      </c>
      <c r="U22" s="32"/>
      <c r="V22" s="28">
        <v>0.99130275230065434</v>
      </c>
      <c r="W22" s="29">
        <v>1.0389341664402789</v>
      </c>
      <c r="X22" s="29">
        <v>1.0200318598168061</v>
      </c>
      <c r="Y22" s="30">
        <v>1.2034188034188036</v>
      </c>
      <c r="Z22" s="31">
        <v>5.3</v>
      </c>
      <c r="AA22" s="31">
        <v>3.6</v>
      </c>
      <c r="AB22" s="31">
        <v>8.9</v>
      </c>
    </row>
    <row r="23" spans="1:28" x14ac:dyDescent="0.3">
      <c r="A23" s="11"/>
      <c r="B23" s="11"/>
      <c r="C23" s="47"/>
      <c r="D23" s="11"/>
      <c r="E23" s="11"/>
      <c r="F23" s="11"/>
      <c r="G23" s="47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49"/>
      <c r="S23" s="49"/>
      <c r="T23" s="49"/>
      <c r="U23" s="49"/>
      <c r="V23" s="48"/>
      <c r="W23" s="48"/>
      <c r="X23" s="48"/>
      <c r="Y23" s="48"/>
      <c r="Z23" s="49"/>
      <c r="AA23" s="49"/>
      <c r="AB23" s="49"/>
    </row>
    <row r="24" spans="1:28" x14ac:dyDescent="0.3">
      <c r="A24" s="13"/>
    </row>
  </sheetData>
  <mergeCells count="15">
    <mergeCell ref="B3:C3"/>
    <mergeCell ref="D3:E3"/>
    <mergeCell ref="F2:I2"/>
    <mergeCell ref="F3:G3"/>
    <mergeCell ref="H3:I3"/>
    <mergeCell ref="B2:E2"/>
    <mergeCell ref="B1:T1"/>
    <mergeCell ref="V2:W2"/>
    <mergeCell ref="X2:Y2"/>
    <mergeCell ref="Z2:AB2"/>
    <mergeCell ref="J2:K2"/>
    <mergeCell ref="L2:M2"/>
    <mergeCell ref="N2:P2"/>
    <mergeCell ref="R2:T2"/>
    <mergeCell ref="U1:AB1"/>
  </mergeCells>
  <conditionalFormatting sqref="J22:M22">
    <cfRule type="cellIs" dxfId="9" priority="138" operator="lessThan">
      <formula>0.9</formula>
    </cfRule>
    <cfRule type="cellIs" dxfId="8" priority="139" operator="greaterThan">
      <formula>1.1</formula>
    </cfRule>
  </conditionalFormatting>
  <conditionalFormatting sqref="J22:M22">
    <cfRule type="cellIs" dxfId="7" priority="141" stopIfTrue="1" operator="greaterThan">
      <formula>1.1</formula>
    </cfRule>
  </conditionalFormatting>
  <conditionalFormatting sqref="V23:Y23 J18 J19:M21 L18 V12:Y17 J5:M17">
    <cfRule type="cellIs" dxfId="6" priority="94" operator="greaterThan">
      <formula>1.1</formula>
    </cfRule>
  </conditionalFormatting>
  <conditionalFormatting sqref="J18 J19:M21 L18 V12:Y17 J5:M17">
    <cfRule type="cellIs" dxfId="5" priority="48" operator="lessThan">
      <formula>0.9</formula>
    </cfRule>
  </conditionalFormatting>
  <conditionalFormatting sqref="V22:Y22">
    <cfRule type="cellIs" dxfId="4" priority="3" operator="lessThan">
      <formula>0.9</formula>
    </cfRule>
    <cfRule type="cellIs" dxfId="3" priority="4" operator="greaterThan">
      <formula>1.1</formula>
    </cfRule>
  </conditionalFormatting>
  <conditionalFormatting sqref="V22:Y22">
    <cfRule type="cellIs" dxfId="2" priority="5" stopIfTrue="1" operator="greaterThan">
      <formula>1.1</formula>
    </cfRule>
  </conditionalFormatting>
  <conditionalFormatting sqref="V18 V19:Y21 X18 V11:X11 V5:Y10">
    <cfRule type="cellIs" dxfId="1" priority="2" operator="greaterThan">
      <formula>1.1</formula>
    </cfRule>
  </conditionalFormatting>
  <conditionalFormatting sqref="V18 V19:Y21 X18 V11:X11 V5:Y10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C7E28-C5CD-43A5-A051-84E021C995F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  <ds:schemaRef ds:uri="http://schemas.microsoft.com/office/2006/documentManagement/types"/>
    <ds:schemaRef ds:uri="32678723-8c06-45e1-8bd0-318b9868a43d"/>
    <ds:schemaRef ds:uri="http://purl.org/dc/elements/1.1/"/>
    <ds:schemaRef ds:uri="http://schemas.microsoft.com/office/infopath/2007/PartnerControls"/>
    <ds:schemaRef ds:uri="5789755c-de38-4fe3-9623-40afa3bba1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Tuong Vinh Canh</cp:lastModifiedBy>
  <dcterms:created xsi:type="dcterms:W3CDTF">2020-10-14T18:38:48Z</dcterms:created>
  <dcterms:modified xsi:type="dcterms:W3CDTF">2025-06-09T14:45:20Z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