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Info_Shared\Data\Information Analysis\James A\Reports 2\Safer Staffing\Overviews\"/>
    </mc:Choice>
  </mc:AlternateContent>
  <bookViews>
    <workbookView xWindow="0" yWindow="0" windowWidth="23040" windowHeight="9072" tabRatio="439"/>
  </bookViews>
  <sheets>
    <sheet name="Overvie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O18" i="1" l="1"/>
  <c r="N11" i="1"/>
  <c r="O11" i="1"/>
  <c r="J11" i="1"/>
  <c r="K11" i="1"/>
  <c r="L11" i="1"/>
  <c r="M11" i="1"/>
  <c r="P11" i="1" l="1"/>
  <c r="N6" i="1" l="1"/>
  <c r="O6" i="1"/>
  <c r="J6" i="1"/>
  <c r="K6" i="1"/>
  <c r="L6" i="1"/>
  <c r="M6" i="1"/>
  <c r="P6" i="1" l="1"/>
  <c r="J10" i="1" l="1"/>
  <c r="J7" i="1"/>
  <c r="J18" i="1" l="1"/>
  <c r="M7" i="1" l="1"/>
  <c r="M8" i="1"/>
  <c r="M9" i="1"/>
  <c r="M10" i="1"/>
  <c r="M12" i="1"/>
  <c r="M13" i="1"/>
  <c r="M14" i="1"/>
  <c r="M15" i="1"/>
  <c r="M16" i="1"/>
  <c r="M19" i="1"/>
  <c r="M20" i="1"/>
  <c r="M21" i="1"/>
  <c r="M5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5" i="1"/>
  <c r="K7" i="1"/>
  <c r="K8" i="1"/>
  <c r="K9" i="1"/>
  <c r="K10" i="1"/>
  <c r="K12" i="1"/>
  <c r="K13" i="1"/>
  <c r="K14" i="1"/>
  <c r="K15" i="1"/>
  <c r="K16" i="1"/>
  <c r="K17" i="1"/>
  <c r="K19" i="1"/>
  <c r="K20" i="1"/>
  <c r="K21" i="1"/>
  <c r="K5" i="1"/>
  <c r="J8" i="1"/>
  <c r="J9" i="1"/>
  <c r="J12" i="1"/>
  <c r="J13" i="1"/>
  <c r="J14" i="1"/>
  <c r="J15" i="1"/>
  <c r="J16" i="1"/>
  <c r="J17" i="1"/>
  <c r="J19" i="1"/>
  <c r="J20" i="1"/>
  <c r="J21" i="1"/>
  <c r="J5" i="1"/>
  <c r="N7" i="1" l="1"/>
  <c r="N8" i="1" l="1"/>
  <c r="G22" i="1" l="1"/>
  <c r="F22" i="1"/>
  <c r="L22" i="1" l="1"/>
  <c r="N5" i="1"/>
  <c r="O5" i="1"/>
  <c r="Q22" i="1" s="1"/>
  <c r="P5" i="1" l="1"/>
  <c r="E22" i="1"/>
  <c r="D22" i="1"/>
  <c r="C22" i="1"/>
  <c r="B22" i="1"/>
  <c r="K22" i="1" l="1"/>
  <c r="J22" i="1"/>
  <c r="O7" i="1"/>
  <c r="N9" i="1"/>
  <c r="O9" i="1"/>
  <c r="O8" i="1"/>
  <c r="P8" i="1" l="1"/>
  <c r="P7" i="1"/>
  <c r="P9" i="1"/>
  <c r="O21" i="1" l="1"/>
  <c r="N21" i="1"/>
  <c r="O20" i="1"/>
  <c r="N20" i="1"/>
  <c r="O19" i="1"/>
  <c r="N19" i="1"/>
  <c r="N18" i="1"/>
  <c r="N17" i="1"/>
  <c r="O17" i="1"/>
  <c r="N16" i="1"/>
  <c r="O16" i="1"/>
  <c r="O15" i="1"/>
  <c r="N15" i="1"/>
  <c r="N14" i="1"/>
  <c r="O14" i="1"/>
  <c r="N13" i="1"/>
  <c r="O13" i="1"/>
  <c r="O12" i="1"/>
  <c r="N12" i="1"/>
  <c r="N10" i="1"/>
  <c r="O10" i="1"/>
  <c r="N22" i="1" l="1"/>
  <c r="O22" i="1"/>
  <c r="P21" i="1"/>
  <c r="P13" i="1"/>
  <c r="P17" i="1"/>
  <c r="P15" i="1"/>
  <c r="P19" i="1"/>
  <c r="P12" i="1"/>
  <c r="P20" i="1"/>
  <c r="P18" i="1"/>
  <c r="P10" i="1"/>
  <c r="P14" i="1"/>
  <c r="P16" i="1"/>
  <c r="P22" i="1" l="1"/>
  <c r="I22" i="1"/>
  <c r="H22" i="1"/>
  <c r="M22" i="1" l="1"/>
</calcChain>
</file>

<file path=xl/sharedStrings.xml><?xml version="1.0" encoding="utf-8"?>
<sst xmlns="http://schemas.openxmlformats.org/spreadsheetml/2006/main" count="86" uniqueCount="32">
  <si>
    <t>Day</t>
  </si>
  <si>
    <t>Night</t>
  </si>
  <si>
    <t>Total</t>
  </si>
  <si>
    <t>RN</t>
  </si>
  <si>
    <t>CSW</t>
  </si>
  <si>
    <t>Overall</t>
  </si>
  <si>
    <t>Ward</t>
  </si>
  <si>
    <t>Planned</t>
  </si>
  <si>
    <t>Actual</t>
  </si>
  <si>
    <t>Farndale</t>
  </si>
  <si>
    <t>Granby</t>
  </si>
  <si>
    <t>ITU/HDU</t>
  </si>
  <si>
    <t>Maternity</t>
  </si>
  <si>
    <t>Nidderdale</t>
  </si>
  <si>
    <t>Oakdale</t>
  </si>
  <si>
    <t>Trinity</t>
  </si>
  <si>
    <t>Woodlands</t>
  </si>
  <si>
    <t>Fill (%)</t>
  </si>
  <si>
    <t>Patient</t>
  </si>
  <si>
    <t>Days</t>
  </si>
  <si>
    <t>CHPPD</t>
  </si>
  <si>
    <t>Byland</t>
  </si>
  <si>
    <t>Special Care Baby Unit</t>
  </si>
  <si>
    <t>Jervaulx</t>
  </si>
  <si>
    <t>Acute Frailty Unit</t>
  </si>
  <si>
    <t>Lascelles</t>
  </si>
  <si>
    <t>Rowan</t>
  </si>
  <si>
    <t>Wensleydale</t>
  </si>
  <si>
    <t>Fountains</t>
  </si>
  <si>
    <t>Bolton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</si>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</sst>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hair">
        <color indexed="64"/>
      </right>
      <top/>
      <bottom style="thick">
        <color theme="1"/>
      </bottom>
      <diagonal/>
    </border>
    <border>
      <left style="hair">
        <color indexed="64"/>
      </left>
      <right/>
      <top/>
      <bottom style="thick">
        <color theme="1"/>
      </bottom>
      <diagonal/>
    </border>
    <border>
      <left style="hair">
        <color indexed="64"/>
      </left>
      <right style="hair">
        <color indexed="64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 style="hair">
        <color indexed="64"/>
      </right>
      <top style="thick">
        <color theme="1"/>
      </top>
      <bottom/>
      <diagonal/>
    </border>
    <border>
      <left style="hair">
        <color indexed="64"/>
      </left>
      <right/>
      <top style="thick">
        <color theme="1"/>
      </top>
      <bottom/>
      <diagonal/>
    </border>
    <border>
      <left style="hair">
        <color indexed="64"/>
      </left>
      <right style="hair">
        <color indexed="64"/>
      </right>
      <top style="thick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ck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9" fontId="0" fillId="2" borderId="3" xfId="1" applyFont="1" applyFill="1" applyBorder="1"/>
    <xf numFmtId="9" fontId="0" fillId="2" borderId="0" xfId="1" applyFont="1" applyFill="1" applyBorder="1"/>
    <xf numFmtId="9" fontId="0" fillId="2" borderId="1" xfId="1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5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9" fontId="2" fillId="2" borderId="10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0" fontId="2" fillId="2" borderId="11" xfId="0" applyFont="1" applyFill="1" applyBorder="1"/>
    <xf numFmtId="164" fontId="2" fillId="2" borderId="8" xfId="0" applyNumberFormat="1" applyFont="1" applyFill="1" applyBorder="1"/>
    <xf numFmtId="0" fontId="2" fillId="2" borderId="13" xfId="0" applyFont="1" applyFill="1" applyBorder="1"/>
    <xf numFmtId="0" fontId="0" fillId="2" borderId="14" xfId="0" applyFill="1" applyBorder="1"/>
    <xf numFmtId="0" fontId="0" fillId="0" borderId="2" xfId="0" applyFill="1" applyBorder="1"/>
    <xf numFmtId="164" fontId="0" fillId="0" borderId="3" xfId="0" applyNumberFormat="1" applyFill="1" applyBorder="1"/>
    <xf numFmtId="164" fontId="0" fillId="0" borderId="0" xfId="0" applyNumberFormat="1" applyFill="1" applyBorder="1"/>
    <xf numFmtId="164" fontId="0" fillId="0" borderId="13" xfId="0" applyNumberFormat="1" applyFill="1" applyBorder="1"/>
    <xf numFmtId="0" fontId="0" fillId="0" borderId="1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2" xfId="0" applyFill="1" applyBorder="1"/>
    <xf numFmtId="164" fontId="0" fillId="2" borderId="13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2" fontId="2" fillId="2" borderId="9" xfId="0" applyNumberFormat="1" applyFont="1" applyFill="1" applyBorder="1"/>
    <xf numFmtId="2" fontId="2" fillId="2" borderId="0" xfId="0" applyNumberFormat="1" applyFont="1" applyFill="1" applyBorder="1"/>
    <xf numFmtId="9" fontId="2" fillId="2" borderId="0" xfId="1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NumberFormat="1"/>
    <xf numFmtId="0" fontId="3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164" fontId="2" fillId="2" borderId="11" xfId="0" applyNumberFormat="1" applyFont="1" applyFill="1" applyBorder="1"/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10"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at">
      <a:dk1>
        <a:srgbClr val="424456"/>
      </a:dk1>
      <a:lt1>
        <a:srgbClr val="FFFFFF"/>
      </a:lt1>
      <a:dk2>
        <a:srgbClr val="000000"/>
      </a:dk2>
      <a:lt2>
        <a:srgbClr val="1ABC9C"/>
      </a:lt2>
      <a:accent1>
        <a:srgbClr val="FF495E"/>
      </a:accent1>
      <a:accent2>
        <a:srgbClr val="FF7F50"/>
      </a:accent2>
      <a:accent3>
        <a:srgbClr val="F1C40F"/>
      </a:accent3>
      <a:accent4>
        <a:srgbClr val="2ECC71"/>
      </a:accent4>
      <a:accent5>
        <a:srgbClr val="0563C1"/>
      </a:accent5>
      <a:accent6>
        <a:srgbClr val="B4DCF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4"/>
  <sheetViews>
    <sheetView showGridLines="0" tabSelected="1" zoomScaleNormal="100" workbookViewId="0">
      <pane ySplit="1" topLeftCell="A2" activePane="bottomLeft" state="frozen"/>
      <selection pane="bottomLeft" activeCell="R15" sqref="R15"/>
    </sheetView>
  </sheetViews>
  <sheetFormatPr defaultColWidth="9.109375" defaultRowHeight="14.4" x14ac:dyDescent="0.3"/>
  <cols>
    <col min="1" max="1" width="19.88671875" style="1" bestFit="1" customWidth="1"/>
    <col min="2" max="2" width="8.33203125" style="1" bestFit="1" customWidth="1"/>
    <col min="3" max="3" width="10.109375" style="1" customWidth="1"/>
    <col min="4" max="4" width="10.88671875" style="1" customWidth="1"/>
    <col min="5" max="5" width="9" style="1" bestFit="1" customWidth="1"/>
    <col min="6" max="6" width="8.33203125" style="1" bestFit="1" customWidth="1"/>
    <col min="7" max="7" width="9.77734375" style="1" customWidth="1"/>
    <col min="8" max="8" width="8.33203125" style="1" bestFit="1" customWidth="1"/>
    <col min="9" max="9" width="8" style="1" bestFit="1" customWidth="1"/>
    <col min="10" max="10" width="9" style="1" bestFit="1" customWidth="1"/>
    <col min="11" max="11" width="7.88671875" style="1" bestFit="1" customWidth="1"/>
    <col min="12" max="12" width="8" style="1" customWidth="1"/>
    <col min="13" max="13" width="7.88671875" style="1" bestFit="1" customWidth="1"/>
    <col min="14" max="14" width="8" style="1" bestFit="1" customWidth="1"/>
    <col min="15" max="16" width="9" style="1" bestFit="1" customWidth="1"/>
    <col min="17" max="17" width="7.44140625" style="1" bestFit="1" customWidth="1"/>
    <col min="18" max="19" width="5.5546875" style="1" bestFit="1" customWidth="1"/>
    <col min="20" max="20" width="7.44140625" style="1" bestFit="1" customWidth="1"/>
    <col min="21" max="21" width="19.88671875" style="1" bestFit="1" customWidth="1"/>
    <col min="22" max="22" width="9.6640625" style="1" bestFit="1" customWidth="1"/>
    <col min="23" max="25" width="7.109375" style="1" bestFit="1" customWidth="1"/>
    <col min="26" max="26" width="8" style="1" customWidth="1"/>
    <col min="27" max="27" width="7.88671875" style="1" customWidth="1"/>
    <col min="28" max="28" width="7.44140625" style="1" bestFit="1" customWidth="1"/>
    <col min="29" max="16384" width="9.109375" style="1"/>
  </cols>
  <sheetData>
    <row r="1" spans="1:28" x14ac:dyDescent="0.3">
      <c r="B1" s="52" t="s">
        <v>31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  <c r="U1" s="60" t="s">
        <v>30</v>
      </c>
      <c r="V1" s="61"/>
      <c r="W1" s="61"/>
      <c r="X1" s="61"/>
      <c r="Y1" s="61"/>
      <c r="Z1" s="61"/>
      <c r="AA1" s="61"/>
      <c r="AB1" s="61"/>
    </row>
    <row r="2" spans="1:28" x14ac:dyDescent="0.3">
      <c r="A2" s="8"/>
      <c r="B2" s="58" t="s">
        <v>0</v>
      </c>
      <c r="C2" s="55"/>
      <c r="D2" s="55"/>
      <c r="E2" s="56"/>
      <c r="F2" s="58" t="s">
        <v>1</v>
      </c>
      <c r="G2" s="55"/>
      <c r="H2" s="55"/>
      <c r="I2" s="56"/>
      <c r="J2" s="58" t="s">
        <v>0</v>
      </c>
      <c r="K2" s="55"/>
      <c r="L2" s="55" t="s">
        <v>1</v>
      </c>
      <c r="M2" s="56"/>
      <c r="N2" s="58" t="s">
        <v>2</v>
      </c>
      <c r="O2" s="55"/>
      <c r="P2" s="56"/>
      <c r="Q2" s="9" t="s">
        <v>18</v>
      </c>
      <c r="R2" s="58" t="s">
        <v>20</v>
      </c>
      <c r="S2" s="55"/>
      <c r="T2" s="59"/>
      <c r="U2" s="50"/>
      <c r="V2" s="55" t="s">
        <v>0</v>
      </c>
      <c r="W2" s="55"/>
      <c r="X2" s="55" t="s">
        <v>1</v>
      </c>
      <c r="Y2" s="56"/>
      <c r="Z2" s="57" t="s">
        <v>20</v>
      </c>
      <c r="AA2" s="57"/>
      <c r="AB2" s="57"/>
    </row>
    <row r="3" spans="1:28" x14ac:dyDescent="0.3">
      <c r="A3" s="8"/>
      <c r="B3" s="58" t="s">
        <v>3</v>
      </c>
      <c r="C3" s="55"/>
      <c r="D3" s="55" t="s">
        <v>4</v>
      </c>
      <c r="E3" s="56"/>
      <c r="F3" s="58" t="s">
        <v>3</v>
      </c>
      <c r="G3" s="55"/>
      <c r="H3" s="55" t="s">
        <v>4</v>
      </c>
      <c r="I3" s="56"/>
      <c r="J3" s="22" t="s">
        <v>3</v>
      </c>
      <c r="K3" s="23" t="s">
        <v>4</v>
      </c>
      <c r="L3" s="23" t="s">
        <v>3</v>
      </c>
      <c r="M3" s="24" t="s">
        <v>4</v>
      </c>
      <c r="N3" s="10" t="s">
        <v>3</v>
      </c>
      <c r="O3" s="11" t="s">
        <v>4</v>
      </c>
      <c r="P3" s="12" t="s">
        <v>2</v>
      </c>
      <c r="Q3" s="9" t="s">
        <v>19</v>
      </c>
      <c r="R3" s="10" t="s">
        <v>3</v>
      </c>
      <c r="S3" s="11" t="s">
        <v>4</v>
      </c>
      <c r="T3" s="33" t="s">
        <v>5</v>
      </c>
      <c r="U3" s="11"/>
      <c r="V3" s="23" t="s">
        <v>3</v>
      </c>
      <c r="W3" s="23" t="s">
        <v>4</v>
      </c>
      <c r="X3" s="23" t="s">
        <v>3</v>
      </c>
      <c r="Y3" s="24" t="s">
        <v>4</v>
      </c>
      <c r="Z3" s="13" t="s">
        <v>3</v>
      </c>
      <c r="AA3" s="13" t="s">
        <v>4</v>
      </c>
      <c r="AB3" s="13" t="s">
        <v>5</v>
      </c>
    </row>
    <row r="4" spans="1:28" ht="15" thickBot="1" x14ac:dyDescent="0.35">
      <c r="A4" s="14" t="s">
        <v>6</v>
      </c>
      <c r="B4" s="15" t="s">
        <v>7</v>
      </c>
      <c r="C4" s="16" t="s">
        <v>8</v>
      </c>
      <c r="D4" s="16" t="s">
        <v>7</v>
      </c>
      <c r="E4" s="17" t="s">
        <v>8</v>
      </c>
      <c r="F4" s="15" t="s">
        <v>7</v>
      </c>
      <c r="G4" s="16" t="s">
        <v>8</v>
      </c>
      <c r="H4" s="16" t="s">
        <v>7</v>
      </c>
      <c r="I4" s="17" t="s">
        <v>8</v>
      </c>
      <c r="J4" s="18" t="s">
        <v>17</v>
      </c>
      <c r="K4" s="19" t="s">
        <v>17</v>
      </c>
      <c r="L4" s="19" t="s">
        <v>17</v>
      </c>
      <c r="M4" s="20" t="s">
        <v>17</v>
      </c>
      <c r="N4" s="15"/>
      <c r="O4" s="16"/>
      <c r="P4" s="17"/>
      <c r="Q4" s="21"/>
      <c r="R4" s="15"/>
      <c r="S4" s="16"/>
      <c r="T4" s="34"/>
      <c r="U4" s="16"/>
      <c r="V4" s="19" t="s">
        <v>17</v>
      </c>
      <c r="W4" s="19" t="s">
        <v>17</v>
      </c>
      <c r="X4" s="19" t="s">
        <v>17</v>
      </c>
      <c r="Y4" s="20" t="s">
        <v>17</v>
      </c>
      <c r="Z4" s="15"/>
      <c r="AA4" s="16"/>
      <c r="AB4" s="16"/>
    </row>
    <row r="5" spans="1:28" ht="15" thickTop="1" x14ac:dyDescent="0.3">
      <c r="A5" s="41" t="s">
        <v>24</v>
      </c>
      <c r="B5" s="51">
        <v>1530</v>
      </c>
      <c r="C5" s="51">
        <v>1464.9166666666667</v>
      </c>
      <c r="D5" s="51">
        <v>1395</v>
      </c>
      <c r="E5" s="51">
        <v>1325.4833333333333</v>
      </c>
      <c r="F5" s="51">
        <v>990</v>
      </c>
      <c r="G5" s="51">
        <v>1200</v>
      </c>
      <c r="H5" s="51">
        <v>660</v>
      </c>
      <c r="I5" s="51">
        <v>928.75</v>
      </c>
      <c r="J5" s="5">
        <f>C5/B5</f>
        <v>0.95746187363834423</v>
      </c>
      <c r="K5" s="6">
        <f>E5/D5</f>
        <v>0.95016726403823182</v>
      </c>
      <c r="L5" s="6">
        <f>G5/F5</f>
        <v>1.2121212121212122</v>
      </c>
      <c r="M5" s="7">
        <f>I5/H5</f>
        <v>1.4071969696969697</v>
      </c>
      <c r="N5" s="3">
        <f>C5+G5</f>
        <v>2664.916666666667</v>
      </c>
      <c r="O5" s="4">
        <f>E5+I5</f>
        <v>2254.2333333333336</v>
      </c>
      <c r="P5" s="2">
        <f>N5+O5</f>
        <v>4919.1500000000005</v>
      </c>
      <c r="Q5" s="42">
        <v>531</v>
      </c>
      <c r="R5" s="44">
        <v>5.0186754551161332</v>
      </c>
      <c r="S5" s="45">
        <v>4.245260514752041</v>
      </c>
      <c r="T5" s="43">
        <v>9.2639359698681734</v>
      </c>
      <c r="U5" s="41" t="s">
        <v>24</v>
      </c>
      <c r="V5" s="5">
        <v>0.95419565675732665</v>
      </c>
      <c r="W5" s="6">
        <v>0.99946814660654415</v>
      </c>
      <c r="X5" s="6">
        <v>1.2861681329423265</v>
      </c>
      <c r="Y5" s="7">
        <v>1.5487536656891496</v>
      </c>
      <c r="Z5" s="44">
        <v>4.79513299377476</v>
      </c>
      <c r="AA5" s="45">
        <v>4.2393604980192423</v>
      </c>
      <c r="AB5" s="43">
        <v>9.0344934917940005</v>
      </c>
    </row>
    <row r="6" spans="1:28" x14ac:dyDescent="0.3">
      <c r="A6" s="41" t="s">
        <v>29</v>
      </c>
      <c r="B6" s="51">
        <v>1890</v>
      </c>
      <c r="C6" s="51">
        <v>1937.5</v>
      </c>
      <c r="D6" s="51">
        <v>1530</v>
      </c>
      <c r="E6" s="51">
        <v>1654.8333333333335</v>
      </c>
      <c r="F6" s="51">
        <v>990</v>
      </c>
      <c r="G6" s="51">
        <v>1089</v>
      </c>
      <c r="H6" s="51">
        <v>660</v>
      </c>
      <c r="I6" s="51">
        <v>879.16666666666674</v>
      </c>
      <c r="J6" s="5">
        <f>C6/B6</f>
        <v>1.0251322751322751</v>
      </c>
      <c r="K6" s="6">
        <f>E6/D6</f>
        <v>1.0815904139433552</v>
      </c>
      <c r="L6" s="6">
        <f>G6/F6</f>
        <v>1.1000000000000001</v>
      </c>
      <c r="M6" s="7">
        <f>I6/H6</f>
        <v>1.3320707070707072</v>
      </c>
      <c r="N6" s="3">
        <f>C6+G6</f>
        <v>3026.5</v>
      </c>
      <c r="O6" s="4">
        <f>E6+I6</f>
        <v>2534</v>
      </c>
      <c r="P6" s="2">
        <f>N6+O6</f>
        <v>5560.5</v>
      </c>
      <c r="Q6" s="42">
        <v>703</v>
      </c>
      <c r="R6" s="44">
        <v>4.3051209103840682</v>
      </c>
      <c r="S6" s="45">
        <v>3.604551920341394</v>
      </c>
      <c r="T6" s="43">
        <v>7.909672830725464</v>
      </c>
      <c r="U6" s="41" t="s">
        <v>29</v>
      </c>
      <c r="V6" s="5">
        <v>1.0544888206178531</v>
      </c>
      <c r="W6" s="6">
        <v>1.196236559139785</v>
      </c>
      <c r="X6" s="6">
        <v>1.1942815249266863</v>
      </c>
      <c r="Y6" s="7">
        <v>1.5450879765395895</v>
      </c>
      <c r="Z6" s="44">
        <v>4.3983467381590708</v>
      </c>
      <c r="AA6" s="45">
        <v>3.947721179624665</v>
      </c>
      <c r="AB6" s="43">
        <v>8.3460679177837367</v>
      </c>
    </row>
    <row r="7" spans="1:28" x14ac:dyDescent="0.3">
      <c r="A7" s="2" t="s">
        <v>21</v>
      </c>
      <c r="B7" s="51">
        <v>1785</v>
      </c>
      <c r="C7" s="51">
        <v>1819.1666666666667</v>
      </c>
      <c r="D7" s="51">
        <v>1650</v>
      </c>
      <c r="E7" s="51">
        <v>1592.75</v>
      </c>
      <c r="F7" s="51">
        <v>1320</v>
      </c>
      <c r="G7" s="51">
        <v>1309</v>
      </c>
      <c r="H7" s="51">
        <v>990</v>
      </c>
      <c r="I7" s="51">
        <v>1309</v>
      </c>
      <c r="J7" s="5">
        <f>C7/B7</f>
        <v>1.019140989729225</v>
      </c>
      <c r="K7" s="6">
        <f t="shared" ref="K7:K21" si="0">E7/D7</f>
        <v>0.96530303030303033</v>
      </c>
      <c r="L7" s="6">
        <f t="shared" ref="L7:L21" si="1">G7/F7</f>
        <v>0.9916666666666667</v>
      </c>
      <c r="M7" s="7">
        <f t="shared" ref="M7:M21" si="2">I7/H7</f>
        <v>1.3222222222222222</v>
      </c>
      <c r="N7" s="3">
        <f>C7+G7</f>
        <v>3128.166666666667</v>
      </c>
      <c r="O7" s="4">
        <f>E7+I7</f>
        <v>2901.75</v>
      </c>
      <c r="P7" s="2">
        <f>N7+O7</f>
        <v>6029.916666666667</v>
      </c>
      <c r="Q7" s="35">
        <v>905</v>
      </c>
      <c r="R7" s="36">
        <v>3.4565377532228365</v>
      </c>
      <c r="S7" s="37">
        <v>3.2063535911602208</v>
      </c>
      <c r="T7" s="38">
        <v>6.6628913443830573</v>
      </c>
      <c r="U7" s="1" t="s">
        <v>21</v>
      </c>
      <c r="V7" s="5">
        <v>0.99944881178277767</v>
      </c>
      <c r="W7" s="6">
        <v>0.94339198435972627</v>
      </c>
      <c r="X7" s="6">
        <v>0.9838709677419355</v>
      </c>
      <c r="Y7" s="7">
        <v>1.2043010752688172</v>
      </c>
      <c r="Z7" s="36">
        <v>3.6034879336349928</v>
      </c>
      <c r="AA7" s="37">
        <v>3.2132164404223231</v>
      </c>
      <c r="AB7" s="38">
        <v>6.8167043740573154</v>
      </c>
    </row>
    <row r="8" spans="1:28" x14ac:dyDescent="0.3">
      <c r="A8" s="2" t="s">
        <v>9</v>
      </c>
      <c r="B8" s="51">
        <v>1785</v>
      </c>
      <c r="C8" s="51">
        <v>1786</v>
      </c>
      <c r="D8" s="51">
        <v>1575</v>
      </c>
      <c r="E8" s="51">
        <v>1466.7</v>
      </c>
      <c r="F8" s="51">
        <v>1320</v>
      </c>
      <c r="G8" s="51">
        <v>1309</v>
      </c>
      <c r="H8" s="51">
        <v>990</v>
      </c>
      <c r="I8" s="51">
        <v>1199</v>
      </c>
      <c r="J8" s="5">
        <f t="shared" ref="J8:J21" si="3">C8/B8</f>
        <v>1.0005602240896359</v>
      </c>
      <c r="K8" s="6">
        <f t="shared" si="0"/>
        <v>0.93123809523809531</v>
      </c>
      <c r="L8" s="6">
        <f t="shared" si="1"/>
        <v>0.9916666666666667</v>
      </c>
      <c r="M8" s="7">
        <f t="shared" si="2"/>
        <v>1.211111111111111</v>
      </c>
      <c r="N8" s="3">
        <f>C8+G8</f>
        <v>3095</v>
      </c>
      <c r="O8" s="4">
        <f t="shared" ref="O8:O13" si="4">E8+I8</f>
        <v>2665.7</v>
      </c>
      <c r="P8" s="2">
        <f>N8+O8</f>
        <v>5760.7</v>
      </c>
      <c r="Q8" s="35">
        <v>523</v>
      </c>
      <c r="R8" s="36">
        <v>5.9177820267686423</v>
      </c>
      <c r="S8" s="37">
        <v>5.0969407265774374</v>
      </c>
      <c r="T8" s="38">
        <v>11.01472275334608</v>
      </c>
      <c r="U8" s="2" t="s">
        <v>9</v>
      </c>
      <c r="V8" s="5">
        <v>0.97691334598355473</v>
      </c>
      <c r="W8" s="6">
        <v>1.075268817204301</v>
      </c>
      <c r="X8" s="6">
        <v>0.97177419354838712</v>
      </c>
      <c r="Y8" s="7">
        <v>1.3027859237536656</v>
      </c>
      <c r="Z8" s="36">
        <v>3.7862187247780472</v>
      </c>
      <c r="AA8" s="37">
        <v>3.7321428571428572</v>
      </c>
      <c r="AB8" s="38">
        <v>7.518361581920904</v>
      </c>
    </row>
    <row r="9" spans="1:28" x14ac:dyDescent="0.3">
      <c r="A9" s="2" t="s">
        <v>28</v>
      </c>
      <c r="B9" s="51">
        <v>1785</v>
      </c>
      <c r="C9" s="51">
        <v>1802</v>
      </c>
      <c r="D9" s="51">
        <v>1350</v>
      </c>
      <c r="E9" s="51">
        <v>1194.5</v>
      </c>
      <c r="F9" s="51">
        <v>1650</v>
      </c>
      <c r="G9" s="51">
        <v>1580.25</v>
      </c>
      <c r="H9" s="51">
        <v>990</v>
      </c>
      <c r="I9" s="51">
        <v>1016</v>
      </c>
      <c r="J9" s="5">
        <f t="shared" si="3"/>
        <v>1.0095238095238095</v>
      </c>
      <c r="K9" s="6">
        <f t="shared" si="0"/>
        <v>0.88481481481481483</v>
      </c>
      <c r="L9" s="6">
        <f t="shared" si="1"/>
        <v>0.95772727272727276</v>
      </c>
      <c r="M9" s="7">
        <f t="shared" si="2"/>
        <v>1.0262626262626262</v>
      </c>
      <c r="N9" s="3">
        <f>C9+G9</f>
        <v>3382.25</v>
      </c>
      <c r="O9" s="4">
        <f>E9+I9</f>
        <v>2210.5</v>
      </c>
      <c r="P9" s="2">
        <f>N9+O9</f>
        <v>5592.75</v>
      </c>
      <c r="Q9" s="35">
        <v>765</v>
      </c>
      <c r="R9" s="36">
        <v>4.4212418300653598</v>
      </c>
      <c r="S9" s="37">
        <v>2.8895424836601307</v>
      </c>
      <c r="T9" s="38">
        <v>7.31078431372549</v>
      </c>
      <c r="U9" s="2" t="s">
        <v>28</v>
      </c>
      <c r="V9" s="5">
        <v>1.0329357549471401</v>
      </c>
      <c r="W9" s="6">
        <v>0.88924731182795702</v>
      </c>
      <c r="X9" s="6">
        <v>0.96217008797653958</v>
      </c>
      <c r="Y9" s="7">
        <v>1.064516129032258</v>
      </c>
      <c r="Z9" s="36">
        <v>6.2867907801418443</v>
      </c>
      <c r="AA9" s="37">
        <v>4.1303191489361701</v>
      </c>
      <c r="AB9" s="38">
        <v>10.417109929078014</v>
      </c>
    </row>
    <row r="10" spans="1:28" s="40" customFormat="1" x14ac:dyDescent="0.3">
      <c r="A10" s="2" t="s">
        <v>10</v>
      </c>
      <c r="B10" s="51">
        <v>1185</v>
      </c>
      <c r="C10" s="51">
        <v>1131.75</v>
      </c>
      <c r="D10" s="51">
        <v>1290</v>
      </c>
      <c r="E10" s="51">
        <v>1244</v>
      </c>
      <c r="F10" s="51">
        <v>990</v>
      </c>
      <c r="G10" s="51">
        <v>990</v>
      </c>
      <c r="H10" s="51">
        <v>990</v>
      </c>
      <c r="I10" s="51">
        <v>1047</v>
      </c>
      <c r="J10" s="5">
        <f>C10/B10</f>
        <v>0.95506329113924049</v>
      </c>
      <c r="K10" s="6">
        <f t="shared" si="0"/>
        <v>0.96434108527131779</v>
      </c>
      <c r="L10" s="6">
        <f t="shared" si="1"/>
        <v>1</v>
      </c>
      <c r="M10" s="7">
        <f t="shared" si="2"/>
        <v>1.0575757575757576</v>
      </c>
      <c r="N10" s="3">
        <f t="shared" ref="N10:N16" si="5">C10+G10</f>
        <v>2121.75</v>
      </c>
      <c r="O10" s="4">
        <f t="shared" si="4"/>
        <v>2291</v>
      </c>
      <c r="P10" s="2">
        <f t="shared" ref="P10:P21" si="6">N10+O10</f>
        <v>4412.75</v>
      </c>
      <c r="Q10" s="35">
        <v>636</v>
      </c>
      <c r="R10" s="36">
        <v>3.3360849056603774</v>
      </c>
      <c r="S10" s="37">
        <v>3.6022012578616351</v>
      </c>
      <c r="T10" s="38">
        <v>6.9382861635220126</v>
      </c>
      <c r="U10" s="2" t="s">
        <v>10</v>
      </c>
      <c r="V10" s="5">
        <v>0.97835851367905269</v>
      </c>
      <c r="W10" s="6">
        <v>0.97786946736684166</v>
      </c>
      <c r="X10" s="6">
        <v>1.0009775171065494</v>
      </c>
      <c r="Y10" s="7">
        <v>1.021505376344086</v>
      </c>
      <c r="Z10" s="36">
        <v>3.3514328808446456</v>
      </c>
      <c r="AA10" s="37">
        <v>3.542232277526395</v>
      </c>
      <c r="AB10" s="38">
        <v>6.8936651583710411</v>
      </c>
    </row>
    <row r="11" spans="1:28" x14ac:dyDescent="0.3">
      <c r="A11" s="2" t="s">
        <v>11</v>
      </c>
      <c r="B11" s="51">
        <v>2250</v>
      </c>
      <c r="C11" s="51">
        <v>2193.916666666667</v>
      </c>
      <c r="D11" s="51">
        <v>450</v>
      </c>
      <c r="E11" s="51">
        <v>234.75</v>
      </c>
      <c r="F11" s="51">
        <v>1650</v>
      </c>
      <c r="G11" s="51">
        <v>1981.5</v>
      </c>
      <c r="H11" s="51">
        <v>330</v>
      </c>
      <c r="I11" s="51">
        <v>170.25</v>
      </c>
      <c r="J11" s="5">
        <f>C11/B11</f>
        <v>0.9750740740740742</v>
      </c>
      <c r="K11" s="6">
        <f t="shared" ref="K11" si="7">E11/D11</f>
        <v>0.52166666666666661</v>
      </c>
      <c r="L11" s="6">
        <f t="shared" ref="L11" si="8">G11/F11</f>
        <v>1.2009090909090909</v>
      </c>
      <c r="M11" s="7">
        <f t="shared" ref="M11" si="9">I11/H11</f>
        <v>0.51590909090909087</v>
      </c>
      <c r="N11" s="3">
        <f t="shared" ref="N11" si="10">C11+G11</f>
        <v>4175.416666666667</v>
      </c>
      <c r="O11" s="4">
        <f t="shared" ref="O11" si="11">E11+I11</f>
        <v>405</v>
      </c>
      <c r="P11" s="2">
        <f t="shared" ref="P11" si="12">N11+O11</f>
        <v>4580.416666666667</v>
      </c>
      <c r="Q11" s="35">
        <v>152</v>
      </c>
      <c r="R11" s="36">
        <v>27.469846491228072</v>
      </c>
      <c r="S11" s="37">
        <v>2.6644736842105261</v>
      </c>
      <c r="T11" s="38">
        <v>30.134320175438599</v>
      </c>
      <c r="U11" s="2" t="s">
        <v>11</v>
      </c>
      <c r="V11" s="5">
        <v>1.051268817204301</v>
      </c>
      <c r="W11" s="6">
        <v>0.62491039426523298</v>
      </c>
      <c r="X11" s="6">
        <v>1.2989736070381233</v>
      </c>
      <c r="Y11" s="4">
        <v>0.84677419354838712</v>
      </c>
      <c r="Z11" s="36">
        <v>26.775574712643678</v>
      </c>
      <c r="AA11" s="37">
        <v>3.3295019157088119</v>
      </c>
      <c r="AB11" s="38">
        <v>30.105076628352489</v>
      </c>
    </row>
    <row r="12" spans="1:28" x14ac:dyDescent="0.3">
      <c r="A12" s="2" t="s">
        <v>23</v>
      </c>
      <c r="B12" s="51">
        <v>1785</v>
      </c>
      <c r="C12" s="51">
        <v>1861.9833333333333</v>
      </c>
      <c r="D12" s="51">
        <v>1650</v>
      </c>
      <c r="E12" s="51">
        <v>1744.9666666666667</v>
      </c>
      <c r="F12" s="51">
        <v>1320</v>
      </c>
      <c r="G12" s="51">
        <v>1316.25</v>
      </c>
      <c r="H12" s="51">
        <v>990</v>
      </c>
      <c r="I12" s="51">
        <v>1298</v>
      </c>
      <c r="J12" s="5">
        <f t="shared" si="3"/>
        <v>1.0431279178338002</v>
      </c>
      <c r="K12" s="6">
        <f t="shared" si="0"/>
        <v>1.0575555555555556</v>
      </c>
      <c r="L12" s="6">
        <f t="shared" si="1"/>
        <v>0.99715909090909094</v>
      </c>
      <c r="M12" s="7">
        <f t="shared" si="2"/>
        <v>1.3111111111111111</v>
      </c>
      <c r="N12" s="3">
        <f t="shared" si="5"/>
        <v>3178.2333333333336</v>
      </c>
      <c r="O12" s="4">
        <f t="shared" si="4"/>
        <v>3042.9666666666667</v>
      </c>
      <c r="P12" s="2">
        <f t="shared" si="6"/>
        <v>6221.2000000000007</v>
      </c>
      <c r="Q12" s="35">
        <v>889</v>
      </c>
      <c r="R12" s="36">
        <v>3.5750656167979007</v>
      </c>
      <c r="S12" s="37">
        <v>3.4229096362954632</v>
      </c>
      <c r="T12" s="38">
        <v>6.9979752530933634</v>
      </c>
      <c r="U12" s="2" t="s">
        <v>23</v>
      </c>
      <c r="V12" s="5">
        <v>1.000975874220656</v>
      </c>
      <c r="W12" s="6">
        <v>1.1607624633431084</v>
      </c>
      <c r="X12" s="6">
        <v>0.99193548387096775</v>
      </c>
      <c r="Y12" s="7">
        <v>1.3499511241446724</v>
      </c>
      <c r="Z12" s="36">
        <v>3.473724212812161</v>
      </c>
      <c r="AA12" s="37">
        <v>3.6483170466883821</v>
      </c>
      <c r="AB12" s="38">
        <v>7.1220412595005422</v>
      </c>
    </row>
    <row r="13" spans="1:28" x14ac:dyDescent="0.3">
      <c r="A13" s="2" t="s">
        <v>25</v>
      </c>
      <c r="B13" s="51">
        <v>945</v>
      </c>
      <c r="C13" s="51">
        <v>946.16666666666697</v>
      </c>
      <c r="D13" s="51">
        <v>960</v>
      </c>
      <c r="E13" s="51">
        <v>949</v>
      </c>
      <c r="F13" s="51">
        <v>660</v>
      </c>
      <c r="G13" s="51">
        <v>660.5</v>
      </c>
      <c r="H13" s="51">
        <v>330</v>
      </c>
      <c r="I13" s="51">
        <v>363.75</v>
      </c>
      <c r="J13" s="5">
        <f t="shared" si="3"/>
        <v>1.0012345679012349</v>
      </c>
      <c r="K13" s="6">
        <f t="shared" si="0"/>
        <v>0.98854166666666665</v>
      </c>
      <c r="L13" s="6">
        <f t="shared" si="1"/>
        <v>1.0007575757575757</v>
      </c>
      <c r="M13" s="7">
        <f t="shared" si="2"/>
        <v>1.1022727272727273</v>
      </c>
      <c r="N13" s="3">
        <f t="shared" si="5"/>
        <v>1606.666666666667</v>
      </c>
      <c r="O13" s="4">
        <f t="shared" si="4"/>
        <v>1312.75</v>
      </c>
      <c r="P13" s="2">
        <f t="shared" si="6"/>
        <v>2919.416666666667</v>
      </c>
      <c r="Q13" s="35">
        <v>366</v>
      </c>
      <c r="R13" s="36">
        <v>4.3897996357012756</v>
      </c>
      <c r="S13" s="37">
        <v>3.5867486338797816</v>
      </c>
      <c r="T13" s="38">
        <v>7.9765482695810572</v>
      </c>
      <c r="U13" s="2" t="s">
        <v>25</v>
      </c>
      <c r="V13" s="5">
        <v>0.99870285031575379</v>
      </c>
      <c r="W13" s="6">
        <v>1.1088709677419355</v>
      </c>
      <c r="X13" s="6">
        <v>1.000733137829912</v>
      </c>
      <c r="Y13" s="7">
        <v>1.9010263929618769</v>
      </c>
      <c r="Z13" s="36">
        <v>4.154720133667503</v>
      </c>
      <c r="AA13" s="37">
        <v>4.3815789473684212</v>
      </c>
      <c r="AB13" s="38">
        <v>8.5362990810359243</v>
      </c>
    </row>
    <row r="14" spans="1:28" x14ac:dyDescent="0.3">
      <c r="A14" s="2" t="s">
        <v>12</v>
      </c>
      <c r="B14" s="51">
        <v>3237.0967741935483</v>
      </c>
      <c r="C14" s="51">
        <v>2745.7499999999995</v>
      </c>
      <c r="D14" s="51">
        <v>900</v>
      </c>
      <c r="E14" s="51">
        <v>966</v>
      </c>
      <c r="F14" s="51">
        <v>1980</v>
      </c>
      <c r="G14" s="51">
        <v>2065.916666666667</v>
      </c>
      <c r="H14" s="51">
        <v>660</v>
      </c>
      <c r="I14" s="51">
        <v>691</v>
      </c>
      <c r="J14" s="5">
        <f t="shared" si="3"/>
        <v>0.84821375186846026</v>
      </c>
      <c r="K14" s="6">
        <f t="shared" si="0"/>
        <v>1.0733333333333333</v>
      </c>
      <c r="L14" s="6">
        <f t="shared" si="1"/>
        <v>1.0433922558922561</v>
      </c>
      <c r="M14" s="7">
        <f t="shared" si="2"/>
        <v>1.0469696969696969</v>
      </c>
      <c r="N14" s="3">
        <f t="shared" si="5"/>
        <v>4811.6666666666661</v>
      </c>
      <c r="O14" s="4">
        <f>E14+I14</f>
        <v>1657</v>
      </c>
      <c r="P14" s="2">
        <f t="shared" si="6"/>
        <v>6468.6666666666661</v>
      </c>
      <c r="Q14" s="35">
        <v>541</v>
      </c>
      <c r="R14" s="36">
        <v>8.8940234134319152</v>
      </c>
      <c r="S14" s="37">
        <v>3.0628465804066543</v>
      </c>
      <c r="T14" s="38">
        <v>11.95686999383857</v>
      </c>
      <c r="U14" s="2" t="s">
        <v>12</v>
      </c>
      <c r="V14" s="5">
        <v>0.88933731938216232</v>
      </c>
      <c r="W14" s="6">
        <v>1.0521326164874552</v>
      </c>
      <c r="X14" s="6">
        <v>1.036575431736722</v>
      </c>
      <c r="Y14" s="7">
        <v>1.0069648093841643</v>
      </c>
      <c r="Z14" s="36">
        <v>9.5603502188868035</v>
      </c>
      <c r="AA14" s="37">
        <v>3.1242651657285805</v>
      </c>
      <c r="AB14" s="38">
        <v>12.684615384615384</v>
      </c>
    </row>
    <row r="15" spans="1:28" s="40" customFormat="1" x14ac:dyDescent="0.3">
      <c r="A15" s="39" t="s">
        <v>13</v>
      </c>
      <c r="B15" s="51">
        <v>1785</v>
      </c>
      <c r="C15" s="51">
        <v>1850.2333333333333</v>
      </c>
      <c r="D15" s="51">
        <v>1215</v>
      </c>
      <c r="E15" s="51">
        <v>1173.3999999999999</v>
      </c>
      <c r="F15" s="51">
        <v>1320</v>
      </c>
      <c r="G15" s="51">
        <v>1323</v>
      </c>
      <c r="H15" s="51">
        <v>990</v>
      </c>
      <c r="I15" s="51">
        <v>982.25</v>
      </c>
      <c r="J15" s="5">
        <f t="shared" si="3"/>
        <v>1.0365452847805789</v>
      </c>
      <c r="K15" s="6">
        <f t="shared" si="0"/>
        <v>0.96576131687242783</v>
      </c>
      <c r="L15" s="6">
        <f t="shared" si="1"/>
        <v>1.0022727272727272</v>
      </c>
      <c r="M15" s="7">
        <f t="shared" si="2"/>
        <v>0.99217171717171715</v>
      </c>
      <c r="N15" s="3">
        <f t="shared" si="5"/>
        <v>3173.2333333333336</v>
      </c>
      <c r="O15" s="4">
        <f t="shared" ref="O15:O21" si="13">E15+I15</f>
        <v>2155.6499999999996</v>
      </c>
      <c r="P15" s="2">
        <f t="shared" si="6"/>
        <v>5328.8833333333332</v>
      </c>
      <c r="Q15" s="35">
        <v>774</v>
      </c>
      <c r="R15" s="36">
        <v>4.0997846683893195</v>
      </c>
      <c r="S15" s="37">
        <v>2.7850775193798447</v>
      </c>
      <c r="T15" s="38">
        <v>6.8848621877691647</v>
      </c>
      <c r="U15" s="2" t="s">
        <v>13</v>
      </c>
      <c r="V15" s="5">
        <v>1.1721243336044096</v>
      </c>
      <c r="W15" s="6">
        <v>1.0665206425063056</v>
      </c>
      <c r="X15" s="6">
        <v>1.1290322580645162</v>
      </c>
      <c r="Y15" s="7">
        <v>1.1397849462365592</v>
      </c>
      <c r="Z15" s="36">
        <v>4.3399570144587729</v>
      </c>
      <c r="AA15" s="37">
        <v>2.9367135599843688</v>
      </c>
      <c r="AB15" s="38">
        <v>7.2766705744431421</v>
      </c>
    </row>
    <row r="16" spans="1:28" x14ac:dyDescent="0.3">
      <c r="A16" s="2" t="s">
        <v>14</v>
      </c>
      <c r="B16" s="51">
        <v>1785</v>
      </c>
      <c r="C16" s="51">
        <v>1902.5</v>
      </c>
      <c r="D16" s="51">
        <v>1530</v>
      </c>
      <c r="E16" s="51">
        <v>1615.25</v>
      </c>
      <c r="F16" s="51">
        <v>1320</v>
      </c>
      <c r="G16" s="51">
        <v>1298</v>
      </c>
      <c r="H16" s="51">
        <v>990</v>
      </c>
      <c r="I16" s="51">
        <v>1219</v>
      </c>
      <c r="J16" s="5">
        <f t="shared" si="3"/>
        <v>1.0658263305322129</v>
      </c>
      <c r="K16" s="6">
        <f t="shared" si="0"/>
        <v>1.055718954248366</v>
      </c>
      <c r="L16" s="6">
        <f t="shared" si="1"/>
        <v>0.98333333333333328</v>
      </c>
      <c r="M16" s="7">
        <f t="shared" si="2"/>
        <v>1.2313131313131314</v>
      </c>
      <c r="N16" s="3">
        <f t="shared" si="5"/>
        <v>3200.5</v>
      </c>
      <c r="O16" s="4">
        <f t="shared" si="13"/>
        <v>2834.25</v>
      </c>
      <c r="P16" s="2">
        <f t="shared" si="6"/>
        <v>6034.75</v>
      </c>
      <c r="Q16" s="35">
        <v>885</v>
      </c>
      <c r="R16" s="36">
        <v>3.6163841807909605</v>
      </c>
      <c r="S16" s="37">
        <v>3.2025423728813558</v>
      </c>
      <c r="T16" s="38">
        <v>6.8189265536723163</v>
      </c>
      <c r="U16" s="39" t="s">
        <v>14</v>
      </c>
      <c r="V16" s="5">
        <v>1.0578295834462819</v>
      </c>
      <c r="W16" s="6">
        <v>1.1309297912713472</v>
      </c>
      <c r="X16" s="6">
        <v>1</v>
      </c>
      <c r="Y16" s="7">
        <v>1.1710654936461389</v>
      </c>
      <c r="Z16" s="36">
        <v>3.6034420289855076</v>
      </c>
      <c r="AA16" s="37">
        <v>3.2456521739130433</v>
      </c>
      <c r="AB16" s="38">
        <v>6.8490942028985513</v>
      </c>
    </row>
    <row r="17" spans="1:28" x14ac:dyDescent="0.3">
      <c r="A17" s="2" t="s">
        <v>26</v>
      </c>
      <c r="B17" s="51">
        <v>798</v>
      </c>
      <c r="C17" s="51">
        <v>757.75</v>
      </c>
      <c r="D17" s="51">
        <v>360</v>
      </c>
      <c r="E17" s="51">
        <v>497.25</v>
      </c>
      <c r="F17" s="51">
        <v>690</v>
      </c>
      <c r="G17" s="51">
        <v>661</v>
      </c>
      <c r="H17" s="51">
        <v>330</v>
      </c>
      <c r="I17" s="51">
        <v>254.91666666666669</v>
      </c>
      <c r="J17" s="5">
        <f t="shared" si="3"/>
        <v>0.94956140350877194</v>
      </c>
      <c r="K17" s="6">
        <f t="shared" si="0"/>
        <v>1.3812500000000001</v>
      </c>
      <c r="L17" s="6">
        <f t="shared" si="1"/>
        <v>0.95797101449275357</v>
      </c>
      <c r="M17" s="7">
        <f>I17/H17</f>
        <v>0.77247474747474754</v>
      </c>
      <c r="N17" s="3">
        <f>C17+G17</f>
        <v>1418.75</v>
      </c>
      <c r="O17" s="4">
        <f t="shared" si="13"/>
        <v>752.16666666666674</v>
      </c>
      <c r="P17" s="2">
        <f t="shared" si="6"/>
        <v>2170.916666666667</v>
      </c>
      <c r="Q17" s="35">
        <v>209</v>
      </c>
      <c r="R17" s="36">
        <v>6.7882775119617227</v>
      </c>
      <c r="S17" s="37">
        <v>3.5988835725677832</v>
      </c>
      <c r="T17" s="38">
        <v>10.387161084529504</v>
      </c>
      <c r="U17" s="2" t="s">
        <v>26</v>
      </c>
      <c r="V17" s="5">
        <v>0.92135580887703128</v>
      </c>
      <c r="W17" s="6">
        <v>1.019489247311828</v>
      </c>
      <c r="X17" s="6">
        <v>0.8948106591865358</v>
      </c>
      <c r="Y17" s="7">
        <v>0.38636363636363635</v>
      </c>
      <c r="Z17" s="36">
        <v>9.7065972222222214</v>
      </c>
      <c r="AA17" s="37">
        <v>3.5486111111111112</v>
      </c>
      <c r="AB17" s="38">
        <v>13.255208333333334</v>
      </c>
    </row>
    <row r="18" spans="1:28" s="40" customFormat="1" x14ac:dyDescent="0.3">
      <c r="A18" s="2" t="s">
        <v>22</v>
      </c>
      <c r="B18" s="51">
        <v>690</v>
      </c>
      <c r="C18" s="51">
        <v>691</v>
      </c>
      <c r="D18" s="51">
        <v>0</v>
      </c>
      <c r="E18" s="51">
        <v>0</v>
      </c>
      <c r="F18" s="51">
        <v>688.5</v>
      </c>
      <c r="G18" s="51">
        <v>690.5</v>
      </c>
      <c r="H18" s="51">
        <v>0</v>
      </c>
      <c r="I18" s="51">
        <v>0</v>
      </c>
      <c r="J18" s="5">
        <f>C18/B18</f>
        <v>1.0014492753623188</v>
      </c>
      <c r="K18" s="4">
        <v>0</v>
      </c>
      <c r="L18" s="6">
        <f t="shared" si="1"/>
        <v>1.0029048656499637</v>
      </c>
      <c r="M18" s="4">
        <v>0</v>
      </c>
      <c r="N18" s="3">
        <f>C18+G18</f>
        <v>1381.5</v>
      </c>
      <c r="O18" s="4">
        <f t="shared" si="13"/>
        <v>0</v>
      </c>
      <c r="P18" s="2">
        <f t="shared" si="6"/>
        <v>1381.5</v>
      </c>
      <c r="Q18" s="35">
        <v>101</v>
      </c>
      <c r="R18" s="36">
        <v>13.678217821782178</v>
      </c>
      <c r="S18" s="37">
        <v>0</v>
      </c>
      <c r="T18" s="38">
        <v>13.678217821782178</v>
      </c>
      <c r="U18" s="2" t="s">
        <v>22</v>
      </c>
      <c r="V18" s="5">
        <v>0.96783216783216786</v>
      </c>
      <c r="W18" s="4">
        <v>0</v>
      </c>
      <c r="X18" s="6">
        <v>1</v>
      </c>
      <c r="Y18" s="4">
        <v>0</v>
      </c>
      <c r="Z18" s="36">
        <v>17.784810126582279</v>
      </c>
      <c r="AA18" s="37">
        <v>0</v>
      </c>
      <c r="AB18" s="38">
        <v>17.784810126582279</v>
      </c>
    </row>
    <row r="19" spans="1:28" x14ac:dyDescent="0.3">
      <c r="A19" s="2" t="s">
        <v>15</v>
      </c>
      <c r="B19" s="51">
        <v>1095</v>
      </c>
      <c r="C19" s="51">
        <v>1123.2333333333333</v>
      </c>
      <c r="D19" s="51">
        <v>915</v>
      </c>
      <c r="E19" s="51">
        <v>906.75</v>
      </c>
      <c r="F19" s="51">
        <v>690</v>
      </c>
      <c r="G19" s="51">
        <v>660</v>
      </c>
      <c r="H19" s="51">
        <v>660</v>
      </c>
      <c r="I19" s="51">
        <v>726</v>
      </c>
      <c r="J19" s="5">
        <f t="shared" si="3"/>
        <v>1.0257838660578387</v>
      </c>
      <c r="K19" s="6">
        <f t="shared" si="0"/>
        <v>0.99098360655737705</v>
      </c>
      <c r="L19" s="6">
        <f t="shared" si="1"/>
        <v>0.95652173913043481</v>
      </c>
      <c r="M19" s="7">
        <f t="shared" si="2"/>
        <v>1.1000000000000001</v>
      </c>
      <c r="N19" s="3">
        <f>C19+G19</f>
        <v>1783.2333333333333</v>
      </c>
      <c r="O19" s="4">
        <f t="shared" si="13"/>
        <v>1632.75</v>
      </c>
      <c r="P19" s="2">
        <f t="shared" si="6"/>
        <v>3415.9833333333336</v>
      </c>
      <c r="Q19" s="35">
        <v>505</v>
      </c>
      <c r="R19" s="36">
        <v>3.531155115511551</v>
      </c>
      <c r="S19" s="37">
        <v>3.2331683168316832</v>
      </c>
      <c r="T19" s="38">
        <v>6.7643234323432351</v>
      </c>
      <c r="U19" s="2" t="s">
        <v>15</v>
      </c>
      <c r="V19" s="5">
        <v>1.0656208572691117</v>
      </c>
      <c r="W19" s="6">
        <v>1.056583818085669</v>
      </c>
      <c r="X19" s="6">
        <v>0.95652173913043481</v>
      </c>
      <c r="Y19" s="7">
        <v>1.0260263929618769</v>
      </c>
      <c r="Z19" s="36">
        <v>3.3470744680851063</v>
      </c>
      <c r="AA19" s="37">
        <v>3.0119680851063828</v>
      </c>
      <c r="AB19" s="38">
        <v>6.3590425531914896</v>
      </c>
    </row>
    <row r="20" spans="1:28" x14ac:dyDescent="0.3">
      <c r="A20" s="2" t="s">
        <v>27</v>
      </c>
      <c r="B20" s="51">
        <v>2520</v>
      </c>
      <c r="C20" s="51">
        <v>2483.833333333333</v>
      </c>
      <c r="D20" s="51">
        <v>1290</v>
      </c>
      <c r="E20" s="51">
        <v>1270.2166666666667</v>
      </c>
      <c r="F20" s="51">
        <v>2310</v>
      </c>
      <c r="G20" s="51">
        <v>2263.75</v>
      </c>
      <c r="H20" s="51">
        <v>990</v>
      </c>
      <c r="I20" s="51">
        <v>1044.2333333333333</v>
      </c>
      <c r="J20" s="5">
        <f t="shared" si="3"/>
        <v>0.98564814814814805</v>
      </c>
      <c r="K20" s="6">
        <f t="shared" si="0"/>
        <v>0.98466408268733852</v>
      </c>
      <c r="L20" s="6">
        <f t="shared" si="1"/>
        <v>0.97997835497835495</v>
      </c>
      <c r="M20" s="7">
        <f t="shared" si="2"/>
        <v>1.0547811447811448</v>
      </c>
      <c r="N20" s="3">
        <f>C20+G20</f>
        <v>4747.583333333333</v>
      </c>
      <c r="O20" s="4">
        <f t="shared" si="13"/>
        <v>2314.4499999999998</v>
      </c>
      <c r="P20" s="2">
        <f t="shared" si="6"/>
        <v>7062.0333333333328</v>
      </c>
      <c r="Q20" s="35">
        <v>737</v>
      </c>
      <c r="R20" s="36">
        <v>6.4417684305744007</v>
      </c>
      <c r="S20" s="37">
        <v>3.1403663500678425</v>
      </c>
      <c r="T20" s="38">
        <v>9.5821347806422423</v>
      </c>
      <c r="U20" s="2" t="s">
        <v>27</v>
      </c>
      <c r="V20" s="5">
        <v>1.0053443420378905</v>
      </c>
      <c r="W20" s="6">
        <v>0.95263815953988507</v>
      </c>
      <c r="X20" s="6">
        <v>0.99371596145789698</v>
      </c>
      <c r="Y20" s="7">
        <v>0.99811013359400458</v>
      </c>
      <c r="Z20" s="36">
        <v>6.548447069116361</v>
      </c>
      <c r="AA20" s="37">
        <v>3.0064741907261592</v>
      </c>
      <c r="AB20" s="38">
        <v>9.5549212598425193</v>
      </c>
    </row>
    <row r="21" spans="1:28" ht="15" thickBot="1" x14ac:dyDescent="0.35">
      <c r="A21" s="2" t="s">
        <v>16</v>
      </c>
      <c r="B21" s="51">
        <v>1037.5</v>
      </c>
      <c r="C21" s="51">
        <v>978</v>
      </c>
      <c r="D21" s="51">
        <v>356.25</v>
      </c>
      <c r="E21" s="51">
        <v>342.25</v>
      </c>
      <c r="F21" s="51">
        <v>1036</v>
      </c>
      <c r="G21" s="51">
        <v>1038</v>
      </c>
      <c r="H21" s="51">
        <v>345</v>
      </c>
      <c r="I21" s="51">
        <v>367.5</v>
      </c>
      <c r="J21" s="5">
        <f t="shared" si="3"/>
        <v>0.9426506024096386</v>
      </c>
      <c r="K21" s="6">
        <f t="shared" si="0"/>
        <v>0.96070175438596495</v>
      </c>
      <c r="L21" s="6">
        <f t="shared" si="1"/>
        <v>1.001930501930502</v>
      </c>
      <c r="M21" s="7">
        <f t="shared" si="2"/>
        <v>1.0652173913043479</v>
      </c>
      <c r="N21" s="3">
        <f>C21+G21</f>
        <v>2016</v>
      </c>
      <c r="O21" s="4">
        <f t="shared" si="13"/>
        <v>709.75</v>
      </c>
      <c r="P21" s="2">
        <f t="shared" si="6"/>
        <v>2725.75</v>
      </c>
      <c r="Q21" s="35">
        <v>276</v>
      </c>
      <c r="R21" s="36">
        <v>7.3043478260869561</v>
      </c>
      <c r="S21" s="37">
        <v>2.5715579710144927</v>
      </c>
      <c r="T21" s="38">
        <v>9.8759057971014492</v>
      </c>
      <c r="U21" s="2" t="s">
        <v>16</v>
      </c>
      <c r="V21" s="5">
        <v>0.92307692307692313</v>
      </c>
      <c r="W21" s="6">
        <v>1</v>
      </c>
      <c r="X21" s="6">
        <v>0.99017313991576972</v>
      </c>
      <c r="Y21" s="7">
        <v>1.0336605890603086</v>
      </c>
      <c r="Z21" s="36">
        <v>8.689361702127659</v>
      </c>
      <c r="AA21" s="37">
        <v>3.0361702127659576</v>
      </c>
      <c r="AB21" s="38">
        <v>11.725531914893617</v>
      </c>
    </row>
    <row r="22" spans="1:28" ht="15" thickTop="1" x14ac:dyDescent="0.3">
      <c r="A22" s="25" t="s">
        <v>2</v>
      </c>
      <c r="B22" s="25">
        <f t="shared" ref="B22:G22" si="14">SUM(B5:B21)</f>
        <v>27887.596774193549</v>
      </c>
      <c r="C22" s="46">
        <f t="shared" si="14"/>
        <v>27475.7</v>
      </c>
      <c r="D22" s="46">
        <f t="shared" si="14"/>
        <v>18416.25</v>
      </c>
      <c r="E22" s="25">
        <f t="shared" si="14"/>
        <v>18178.099999999999</v>
      </c>
      <c r="F22" s="25">
        <f t="shared" si="14"/>
        <v>20924.5</v>
      </c>
      <c r="G22" s="46">
        <f t="shared" si="14"/>
        <v>21435.666666666668</v>
      </c>
      <c r="H22" s="25">
        <f t="shared" ref="H22:I22" si="15">SUM(H5:H21)</f>
        <v>11895</v>
      </c>
      <c r="I22" s="25">
        <f t="shared" si="15"/>
        <v>13495.816666666668</v>
      </c>
      <c r="J22" s="28">
        <f>C22/B22</f>
        <v>0.98523010865623573</v>
      </c>
      <c r="K22" s="29">
        <f>E22/D22</f>
        <v>0.9870684857123464</v>
      </c>
      <c r="L22" s="29">
        <f>G22/F22</f>
        <v>1.024429098265988</v>
      </c>
      <c r="M22" s="30">
        <f>I22/H22</f>
        <v>1.1345789547428893</v>
      </c>
      <c r="N22" s="26">
        <f>SUM(N5:N21)</f>
        <v>48911.366666666669</v>
      </c>
      <c r="O22" s="27">
        <f>SUM(O5:O21)</f>
        <v>31673.916666666672</v>
      </c>
      <c r="P22" s="27">
        <f>SUM(P5:P21)</f>
        <v>80585.283333333326</v>
      </c>
      <c r="Q22" s="27">
        <f>SUM(Q5:Q21)</f>
        <v>9498</v>
      </c>
      <c r="R22" s="62">
        <v>5.1496490489225808</v>
      </c>
      <c r="S22" s="62">
        <v>3.3347985540815608</v>
      </c>
      <c r="T22" s="62">
        <v>8.484447603004142</v>
      </c>
      <c r="U22" s="32"/>
      <c r="V22" s="28">
        <v>1.0040496625956019</v>
      </c>
      <c r="W22" s="29">
        <v>1.0366058118938639</v>
      </c>
      <c r="X22" s="29">
        <v>1.0456066107038517</v>
      </c>
      <c r="Y22" s="30">
        <v>1.171424697284031</v>
      </c>
      <c r="Z22" s="31">
        <v>5.2</v>
      </c>
      <c r="AA22" s="31">
        <v>3.5</v>
      </c>
      <c r="AB22" s="31">
        <v>8.6999999999999993</v>
      </c>
    </row>
    <row r="23" spans="1:28" x14ac:dyDescent="0.3">
      <c r="A23" s="11"/>
      <c r="B23" s="11"/>
      <c r="C23" s="47"/>
      <c r="D23" s="11"/>
      <c r="E23" s="11"/>
      <c r="F23" s="11"/>
      <c r="G23" s="47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49"/>
      <c r="S23" s="49"/>
      <c r="T23" s="49"/>
      <c r="U23" s="49"/>
      <c r="V23" s="48"/>
      <c r="W23" s="48"/>
      <c r="X23" s="48"/>
      <c r="Y23" s="48"/>
      <c r="Z23" s="49"/>
      <c r="AA23" s="49"/>
      <c r="AB23" s="49"/>
    </row>
    <row r="24" spans="1:28" x14ac:dyDescent="0.3">
      <c r="A24" s="13"/>
    </row>
  </sheetData>
  <mergeCells count="15">
    <mergeCell ref="B3:C3"/>
    <mergeCell ref="D3:E3"/>
    <mergeCell ref="F2:I2"/>
    <mergeCell ref="F3:G3"/>
    <mergeCell ref="H3:I3"/>
    <mergeCell ref="B2:E2"/>
    <mergeCell ref="B1:T1"/>
    <mergeCell ref="V2:W2"/>
    <mergeCell ref="X2:Y2"/>
    <mergeCell ref="Z2:AB2"/>
    <mergeCell ref="J2:K2"/>
    <mergeCell ref="L2:M2"/>
    <mergeCell ref="N2:P2"/>
    <mergeCell ref="R2:T2"/>
    <mergeCell ref="U1:AB1"/>
  </mergeCells>
  <conditionalFormatting sqref="J22:M22">
    <cfRule type="cellIs" dxfId="9" priority="138" operator="lessThan">
      <formula>0.9</formula>
    </cfRule>
    <cfRule type="cellIs" dxfId="8" priority="139" operator="greaterThan">
      <formula>1.1</formula>
    </cfRule>
  </conditionalFormatting>
  <conditionalFormatting sqref="J22:M22">
    <cfRule type="cellIs" dxfId="7" priority="141" stopIfTrue="1" operator="greaterThan">
      <formula>1.1</formula>
    </cfRule>
  </conditionalFormatting>
  <conditionalFormatting sqref="V23:Y23 J18 J19:M21 L18 V12:Y17 J5:M17">
    <cfRule type="cellIs" dxfId="6" priority="94" operator="greaterThan">
      <formula>1.1</formula>
    </cfRule>
  </conditionalFormatting>
  <conditionalFormatting sqref="J18 J19:M21 L18 V12:Y17 J5:M17">
    <cfRule type="cellIs" dxfId="5" priority="48" operator="lessThan">
      <formula>0.9</formula>
    </cfRule>
  </conditionalFormatting>
  <conditionalFormatting sqref="V22:Y22">
    <cfRule type="cellIs" dxfId="4" priority="3" operator="lessThan">
      <formula>0.9</formula>
    </cfRule>
    <cfRule type="cellIs" dxfId="3" priority="4" operator="greaterThan">
      <formula>1.1</formula>
    </cfRule>
  </conditionalFormatting>
  <conditionalFormatting sqref="V22:Y22">
    <cfRule type="cellIs" dxfId="2" priority="5" stopIfTrue="1" operator="greaterThan">
      <formula>1.1</formula>
    </cfRule>
  </conditionalFormatting>
  <conditionalFormatting sqref="V18 V19:Y21 X18 V11:X11 V5:Y10">
    <cfRule type="cellIs" dxfId="1" priority="2" operator="greaterThan">
      <formula>1.1</formula>
    </cfRule>
  </conditionalFormatting>
  <conditionalFormatting sqref="V18 V19:Y21 X18 V11:X11 V5:Y10">
    <cfRule type="cellIs" dxfId="0" priority="1" operator="lessThan">
      <formula>0.9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AA938FE962A45A3E19DCBCF209F91" ma:contentTypeVersion="13" ma:contentTypeDescription="Create a new document." ma:contentTypeScope="" ma:versionID="2274d9d90e8ba0473b72ab0d495736bd">
  <xsd:schema xmlns:xsd="http://www.w3.org/2001/XMLSchema" xmlns:xs="http://www.w3.org/2001/XMLSchema" xmlns:p="http://schemas.microsoft.com/office/2006/metadata/properties" xmlns:ns1="http://schemas.microsoft.com/sharepoint/v3" xmlns:ns3="32678723-8c06-45e1-8bd0-318b9868a43d" xmlns:ns4="5789755c-de38-4fe3-9623-40afa3bba1e2" targetNamespace="http://schemas.microsoft.com/office/2006/metadata/properties" ma:root="true" ma:fieldsID="f8428b18b1972f9b77187e724b7ab97a" ns1:_="" ns3:_="" ns4:_="">
    <xsd:import namespace="http://schemas.microsoft.com/sharepoint/v3"/>
    <xsd:import namespace="32678723-8c06-45e1-8bd0-318b9868a43d"/>
    <xsd:import namespace="5789755c-de38-4fe3-9623-40afa3bba1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78723-8c06-45e1-8bd0-318b9868a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9755c-de38-4fe3-9623-40afa3bba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2C7E28-C5CD-43A5-A051-84E021C995F7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dcmitype/"/>
    <ds:schemaRef ds:uri="http://purl.org/dc/terms/"/>
    <ds:schemaRef ds:uri="http://schemas.microsoft.com/office/2006/documentManagement/types"/>
    <ds:schemaRef ds:uri="32678723-8c06-45e1-8bd0-318b9868a43d"/>
    <ds:schemaRef ds:uri="http://purl.org/dc/elements/1.1/"/>
    <ds:schemaRef ds:uri="http://schemas.microsoft.com/office/infopath/2007/PartnerControls"/>
    <ds:schemaRef ds:uri="5789755c-de38-4fe3-9623-40afa3bba1e2"/>
  </ds:schemaRefs>
</ds:datastoreItem>
</file>

<file path=customXml/itemProps2.xml><?xml version="1.0" encoding="utf-8"?>
<ds:datastoreItem xmlns:ds="http://schemas.openxmlformats.org/officeDocument/2006/customXml" ds:itemID="{38520E1F-B9C6-4CC9-820E-95FE497BA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678723-8c06-45e1-8bd0-318b9868a43d"/>
    <ds:schemaRef ds:uri="5789755c-de38-4fe3-9623-40afa3bba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250439-A2DF-4ABC-A224-0B5B606E87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Amrooni</dc:creator>
  <cp:lastModifiedBy>Tuong Vinh Canh</cp:lastModifiedBy>
  <dcterms:created xsi:type="dcterms:W3CDTF">2020-10-14T18:38:48Z</dcterms:created>
  <dcterms:modified xsi:type="dcterms:W3CDTF">2025-07-01T14:32:11Z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0x010100831AA938FE962A45A3E19DCBCF209F91</vt:lpwstr>
  </property>
</Properties>
</file>