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DFT-FS01\Nursing_Office$\Workforce Lead\Workforce\"/>
    </mc:Choice>
  </mc:AlternateContent>
  <bookViews>
    <workbookView xWindow="0" yWindow="0" windowWidth="23040" windowHeight="907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T6" i="1" l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5" i="1"/>
  <c r="R16" i="1"/>
  <c r="R17" i="1"/>
  <c r="R18" i="1"/>
  <c r="R19" i="1"/>
  <c r="R20" i="1"/>
  <c r="R21" i="1"/>
  <c r="R5" i="1"/>
  <c r="M17" i="1" l="1"/>
  <c r="O18" i="1" l="1"/>
  <c r="N11" i="1"/>
  <c r="O11" i="1"/>
  <c r="J11" i="1"/>
  <c r="K11" i="1"/>
  <c r="L11" i="1"/>
  <c r="M11" i="1"/>
  <c r="P11" i="1" l="1"/>
  <c r="N6" i="1" l="1"/>
  <c r="O6" i="1"/>
  <c r="J6" i="1"/>
  <c r="K6" i="1"/>
  <c r="L6" i="1"/>
  <c r="M6" i="1"/>
  <c r="P6" i="1" l="1"/>
  <c r="J10" i="1" l="1"/>
  <c r="J7" i="1"/>
  <c r="J18" i="1" l="1"/>
  <c r="M7" i="1" l="1"/>
  <c r="M8" i="1"/>
  <c r="M9" i="1"/>
  <c r="M10" i="1"/>
  <c r="M12" i="1"/>
  <c r="M13" i="1"/>
  <c r="M14" i="1"/>
  <c r="M15" i="1"/>
  <c r="M16" i="1"/>
  <c r="M19" i="1"/>
  <c r="M20" i="1"/>
  <c r="M21" i="1"/>
  <c r="M5" i="1"/>
  <c r="L7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5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5" i="1"/>
  <c r="J8" i="1"/>
  <c r="J9" i="1"/>
  <c r="J12" i="1"/>
  <c r="J13" i="1"/>
  <c r="J14" i="1"/>
  <c r="J15" i="1"/>
  <c r="J16" i="1"/>
  <c r="J17" i="1"/>
  <c r="J19" i="1"/>
  <c r="J20" i="1"/>
  <c r="J21" i="1"/>
  <c r="J5" i="1"/>
  <c r="N7" i="1" l="1"/>
  <c r="N8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7" i="1"/>
  <c r="N9" i="1"/>
  <c r="O9" i="1"/>
  <c r="O8" i="1"/>
  <c r="P8" i="1" l="1"/>
  <c r="P7" i="1"/>
  <c r="P9" i="1"/>
  <c r="O21" i="1" l="1"/>
  <c r="N21" i="1"/>
  <c r="O20" i="1"/>
  <c r="N20" i="1"/>
  <c r="O19" i="1"/>
  <c r="N19" i="1"/>
  <c r="N18" i="1"/>
  <c r="N17" i="1"/>
  <c r="O17" i="1"/>
  <c r="N16" i="1"/>
  <c r="O16" i="1"/>
  <c r="O15" i="1"/>
  <c r="N15" i="1"/>
  <c r="N14" i="1"/>
  <c r="R14" i="1" s="1"/>
  <c r="O14" i="1"/>
  <c r="N13" i="1"/>
  <c r="O13" i="1"/>
  <c r="O12" i="1"/>
  <c r="N12" i="1"/>
  <c r="N10" i="1"/>
  <c r="O10" i="1"/>
  <c r="N22" i="1" l="1"/>
  <c r="R22" i="1" s="1"/>
  <c r="O22" i="1"/>
  <c r="P21" i="1"/>
  <c r="P13" i="1"/>
  <c r="P17" i="1"/>
  <c r="P15" i="1"/>
  <c r="P19" i="1"/>
  <c r="P12" i="1"/>
  <c r="P20" i="1"/>
  <c r="P18" i="1"/>
  <c r="P10" i="1"/>
  <c r="P14" i="1"/>
  <c r="T14" i="1" s="1"/>
  <c r="P16" i="1"/>
  <c r="P22" i="1" l="1"/>
  <c r="T22" i="1" s="1"/>
  <c r="I22" i="1"/>
  <c r="H22" i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<sst xmlns="http://schemas.openxmlformats.org/spreadsheetml/2006/main" count="86" uniqueCount="32">
  <si>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</si>
  <si>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</si>
  <si>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</si>
  <si>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</si>
  <si>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</si>
  <si>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</si>
  <si>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</si>
  <si>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</si>
  <si>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</si>
  <si>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</si>
  <si>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</si>
  <si>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</si>
  <si>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</si>
  <si>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</si>
  <si>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</si>
  <si>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</si>
  <si>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</si>
  <si>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</si>
  <si>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</si>
  <si>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</si>
  <si>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</si>
  <si>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</si>
  <si>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</si>
  <si>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</si>
  <si>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</si>
  <si>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</si>
  <si>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</si>
  <si>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</si>
  <si>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</si>
  <si>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</si>
  <si>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August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</si>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</sst>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7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164" fontId="2" fillId="2" borderId="8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2" fillId="2" borderId="11" xfId="0" applyNumberFormat="1" applyFont="1" applyFill="1" applyBorder="1"/>
    <xf numFmtId="0" fontId="6" fillId="0" borderId="15" xfId="5" applyFont="1" applyFill="1" applyBorder="1" applyAlignment="1">
      <alignment horizontal="right" wrapText="1"/>
    </xf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2" fillId="2" borderId="11" xfId="0" applyNumberFormat="1" applyFont="1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6">
    <cellStyle name="Normal" xfId="0" builtinId="0"/>
    <cellStyle name="Normal 2" xfId="2"/>
    <cellStyle name="Normal 3" xfId="4"/>
    <cellStyle name="Normal_Care Hours" xfId="5"/>
    <cellStyle name="Percent" xfId="1" builtinId="5"/>
    <cellStyle name="Percent 2" xfId="3"/>
  </cellStyles>
  <dxfs count="10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X11" sqref="X11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3" width="10.08984375" style="1" customWidth="1"/>
    <col min="4" max="4" width="10.90625" style="1" customWidth="1"/>
    <col min="5" max="5" width="9" style="1" bestFit="1" customWidth="1"/>
    <col min="6" max="6" width="8.36328125" style="1" bestFit="1" customWidth="1"/>
    <col min="7" max="7" width="9.81640625" style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3632812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63" t="s">
        <v>30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/>
      <c r="U1" s="71" t="s">
        <v>31</v>
      </c>
      <c r="V1" s="72"/>
      <c r="W1" s="72"/>
      <c r="X1" s="72"/>
      <c r="Y1" s="72"/>
      <c r="Z1" s="72"/>
      <c r="AA1" s="72"/>
      <c r="AB1" s="72"/>
    </row>
    <row r="2" spans="1:28" x14ac:dyDescent="0.35">
      <c r="A2" s="8"/>
      <c r="B2" s="69" t="s">
        <v>0</v>
      </c>
      <c r="C2" s="66"/>
      <c r="D2" s="66"/>
      <c r="E2" s="67"/>
      <c r="F2" s="69" t="s">
        <v>1</v>
      </c>
      <c r="G2" s="66"/>
      <c r="H2" s="66"/>
      <c r="I2" s="67"/>
      <c r="J2" s="69" t="s">
        <v>0</v>
      </c>
      <c r="K2" s="66"/>
      <c r="L2" s="66" t="s">
        <v>1</v>
      </c>
      <c r="M2" s="67"/>
      <c r="N2" s="69" t="s">
        <v>2</v>
      </c>
      <c r="O2" s="66"/>
      <c r="P2" s="67"/>
      <c r="Q2" s="9" t="s">
        <v>18</v>
      </c>
      <c r="R2" s="69" t="s">
        <v>20</v>
      </c>
      <c r="S2" s="66"/>
      <c r="T2" s="70"/>
      <c r="U2" s="45"/>
      <c r="V2" s="66" t="s">
        <v>0</v>
      </c>
      <c r="W2" s="66"/>
      <c r="X2" s="66" t="s">
        <v>1</v>
      </c>
      <c r="Y2" s="67"/>
      <c r="Z2" s="68" t="s">
        <v>20</v>
      </c>
      <c r="AA2" s="68"/>
      <c r="AB2" s="68"/>
    </row>
    <row r="3" spans="1:28" x14ac:dyDescent="0.35">
      <c r="A3" s="8"/>
      <c r="B3" s="69" t="s">
        <v>3</v>
      </c>
      <c r="C3" s="66"/>
      <c r="D3" s="66" t="s">
        <v>4</v>
      </c>
      <c r="E3" s="67"/>
      <c r="F3" s="69" t="s">
        <v>3</v>
      </c>
      <c r="G3" s="66"/>
      <c r="H3" s="66" t="s">
        <v>4</v>
      </c>
      <c r="I3" s="67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19</v>
      </c>
      <c r="R3" s="10" t="s">
        <v>3</v>
      </c>
      <c r="S3" s="11" t="s">
        <v>4</v>
      </c>
      <c r="T3" s="32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17</v>
      </c>
      <c r="K4" s="19" t="s">
        <v>17</v>
      </c>
      <c r="L4" s="19" t="s">
        <v>17</v>
      </c>
      <c r="M4" s="20" t="s">
        <v>17</v>
      </c>
      <c r="N4" s="15"/>
      <c r="O4" s="16"/>
      <c r="P4" s="17"/>
      <c r="Q4" s="21"/>
      <c r="R4" s="15"/>
      <c r="S4" s="16"/>
      <c r="T4" s="33"/>
      <c r="U4" s="16"/>
      <c r="V4" s="19" t="s">
        <v>17</v>
      </c>
      <c r="W4" s="19" t="s">
        <v>17</v>
      </c>
      <c r="X4" s="19" t="s">
        <v>17</v>
      </c>
      <c r="Y4" s="20" t="s">
        <v>17</v>
      </c>
      <c r="Z4" s="15"/>
      <c r="AA4" s="16"/>
      <c r="AB4" s="16"/>
    </row>
    <row r="5" spans="1:28" ht="15" thickTop="1" x14ac:dyDescent="0.35">
      <c r="A5" s="37" t="s">
        <v>24</v>
      </c>
      <c r="B5" s="46">
        <v>1581</v>
      </c>
      <c r="C5" s="46">
        <v>1486</v>
      </c>
      <c r="D5" s="46">
        <v>1441.5</v>
      </c>
      <c r="E5" s="46">
        <v>1145.2333333333333</v>
      </c>
      <c r="F5" s="46">
        <v>1023</v>
      </c>
      <c r="G5" s="46">
        <v>1012</v>
      </c>
      <c r="H5" s="46">
        <v>682</v>
      </c>
      <c r="I5" s="46">
        <v>664.5</v>
      </c>
      <c r="J5" s="5">
        <f>C5/B5</f>
        <v>0.93991144845034791</v>
      </c>
      <c r="K5" s="6">
        <f>E5/D5</f>
        <v>0.79447334952017579</v>
      </c>
      <c r="L5" s="6">
        <f>G5/F5</f>
        <v>0.989247311827957</v>
      </c>
      <c r="M5" s="7">
        <f>I5/H5</f>
        <v>0.9743401759530792</v>
      </c>
      <c r="N5" s="3">
        <f>C5+G5</f>
        <v>2498</v>
      </c>
      <c r="O5" s="4">
        <f>E5+I5</f>
        <v>1809.7333333333333</v>
      </c>
      <c r="P5" s="2">
        <f>N5+O5</f>
        <v>4307.7333333333336</v>
      </c>
      <c r="Q5" s="48">
        <v>332</v>
      </c>
      <c r="R5" s="39">
        <f>N5/Q5</f>
        <v>7.524096385542169</v>
      </c>
      <c r="S5" s="40">
        <f>O5/Q5</f>
        <v>5.4510040160642568</v>
      </c>
      <c r="T5" s="38">
        <f>P5/Q5</f>
        <v>12.975100401606426</v>
      </c>
      <c r="U5" s="37" t="s">
        <v>24</v>
      </c>
      <c r="V5" s="57">
        <v>0.93137254901960786</v>
      </c>
      <c r="W5" s="58">
        <v>0.87669094693028093</v>
      </c>
      <c r="X5" s="58">
        <v>1.043010752688172</v>
      </c>
      <c r="Y5" s="59">
        <v>1.2008797653958945</v>
      </c>
      <c r="Z5" s="53">
        <v>6.0320665083135392</v>
      </c>
      <c r="AA5" s="54">
        <v>4.9471496437054636</v>
      </c>
      <c r="AB5" s="52">
        <v>10.979216152019003</v>
      </c>
    </row>
    <row r="6" spans="1:28" x14ac:dyDescent="0.35">
      <c r="A6" s="37" t="s">
        <v>29</v>
      </c>
      <c r="B6" s="46">
        <v>1953</v>
      </c>
      <c r="C6" s="46">
        <v>1921.5</v>
      </c>
      <c r="D6" s="46">
        <v>1581</v>
      </c>
      <c r="E6" s="46">
        <v>1731.6666666666667</v>
      </c>
      <c r="F6" s="46">
        <v>1023</v>
      </c>
      <c r="G6" s="46">
        <v>1034</v>
      </c>
      <c r="H6" s="46">
        <v>682</v>
      </c>
      <c r="I6" s="46">
        <v>748</v>
      </c>
      <c r="J6" s="5">
        <f>C6/B6</f>
        <v>0.9838709677419355</v>
      </c>
      <c r="K6" s="6">
        <f>E6/D6</f>
        <v>1.0952983343875184</v>
      </c>
      <c r="L6" s="6">
        <f>G6/F6</f>
        <v>1.010752688172043</v>
      </c>
      <c r="M6" s="7">
        <f>I6/H6</f>
        <v>1.096774193548387</v>
      </c>
      <c r="N6" s="3">
        <f>C6+G6</f>
        <v>2955.5</v>
      </c>
      <c r="O6" s="4">
        <f>E6+I6</f>
        <v>2479.666666666667</v>
      </c>
      <c r="P6" s="2">
        <f>N6+O6</f>
        <v>5435.166666666667</v>
      </c>
      <c r="Q6" s="48">
        <v>666</v>
      </c>
      <c r="R6" s="39">
        <f t="shared" ref="R6:R22" si="0">N6/Q6</f>
        <v>4.4376876876876876</v>
      </c>
      <c r="S6" s="40">
        <f t="shared" ref="S6:S22" si="1">O6/Q6</f>
        <v>3.7232232232232239</v>
      </c>
      <c r="T6" s="38">
        <f t="shared" ref="T6:T22" si="2">P6/Q6</f>
        <v>8.1609109109109106</v>
      </c>
      <c r="U6" s="37" t="s">
        <v>29</v>
      </c>
      <c r="V6" s="57">
        <v>1.0509045912271719</v>
      </c>
      <c r="W6" s="58">
        <v>1.1172780940333122</v>
      </c>
      <c r="X6" s="58">
        <v>1.1023949169110459</v>
      </c>
      <c r="Y6" s="59">
        <v>1.3064516129032258</v>
      </c>
      <c r="Z6" s="53">
        <v>4.2917228969860552</v>
      </c>
      <c r="AA6" s="54">
        <v>3.5862573099415207</v>
      </c>
      <c r="AB6" s="52">
        <v>7.8779802069275764</v>
      </c>
    </row>
    <row r="7" spans="1:28" x14ac:dyDescent="0.35">
      <c r="A7" s="2" t="s">
        <v>21</v>
      </c>
      <c r="B7" s="46">
        <v>1844.5</v>
      </c>
      <c r="C7" s="46">
        <v>1799.8333333333333</v>
      </c>
      <c r="D7" s="46">
        <v>1705</v>
      </c>
      <c r="E7" s="46">
        <v>1487.9833333333333</v>
      </c>
      <c r="F7" s="46">
        <v>1364</v>
      </c>
      <c r="G7" s="46">
        <v>1364</v>
      </c>
      <c r="H7" s="46">
        <v>1364</v>
      </c>
      <c r="I7" s="46">
        <v>1364</v>
      </c>
      <c r="J7" s="5">
        <f>C7/B7</f>
        <v>0.9757838619318695</v>
      </c>
      <c r="K7" s="6">
        <f t="shared" ref="K7:K21" si="3">E7/D7</f>
        <v>0.8727174975562072</v>
      </c>
      <c r="L7" s="6">
        <f t="shared" ref="L7:L21" si="4">G7/F7</f>
        <v>1</v>
      </c>
      <c r="M7" s="7">
        <f t="shared" ref="M7:M21" si="5">I7/H7</f>
        <v>1</v>
      </c>
      <c r="N7" s="3">
        <f>C7+G7</f>
        <v>3163.833333333333</v>
      </c>
      <c r="O7" s="4">
        <f>E7+I7</f>
        <v>2851.9833333333336</v>
      </c>
      <c r="P7" s="2">
        <f>N7+O7</f>
        <v>6015.8166666666666</v>
      </c>
      <c r="Q7" s="48">
        <v>786</v>
      </c>
      <c r="R7" s="39">
        <f t="shared" si="0"/>
        <v>4.0252332485156908</v>
      </c>
      <c r="S7" s="40">
        <f t="shared" si="1"/>
        <v>3.6284775233248521</v>
      </c>
      <c r="T7" s="38">
        <f t="shared" si="2"/>
        <v>7.6537107718405428</v>
      </c>
      <c r="U7" s="1" t="s">
        <v>21</v>
      </c>
      <c r="V7" s="57">
        <v>1.0200506008855155</v>
      </c>
      <c r="W7" s="58">
        <v>1.0010263929618768</v>
      </c>
      <c r="X7" s="58">
        <v>0.99193548387096775</v>
      </c>
      <c r="Y7" s="59">
        <v>1.2795698924731183</v>
      </c>
      <c r="Z7" s="49">
        <v>3.7654055102832755</v>
      </c>
      <c r="AA7" s="50">
        <v>3.5107683352735739</v>
      </c>
      <c r="AB7" s="51">
        <v>7.2761738455568494</v>
      </c>
    </row>
    <row r="8" spans="1:28" x14ac:dyDescent="0.35">
      <c r="A8" s="2" t="s">
        <v>9</v>
      </c>
      <c r="B8" s="46">
        <v>1844.5</v>
      </c>
      <c r="C8" s="46">
        <v>1672.5</v>
      </c>
      <c r="D8" s="46">
        <v>1658.5</v>
      </c>
      <c r="E8" s="46">
        <v>1443.25</v>
      </c>
      <c r="F8" s="46">
        <v>1364</v>
      </c>
      <c r="G8" s="46">
        <v>1320.5</v>
      </c>
      <c r="H8" s="46">
        <v>1023</v>
      </c>
      <c r="I8" s="46">
        <v>1080.75</v>
      </c>
      <c r="J8" s="5">
        <f t="shared" ref="J8:J21" si="6">C8/B8</f>
        <v>0.9067497966928707</v>
      </c>
      <c r="K8" s="6">
        <f t="shared" si="3"/>
        <v>0.87021404883931264</v>
      </c>
      <c r="L8" s="6">
        <f t="shared" si="4"/>
        <v>0.96810850439882701</v>
      </c>
      <c r="M8" s="7">
        <f t="shared" si="5"/>
        <v>1.0564516129032258</v>
      </c>
      <c r="N8" s="3">
        <f>C8+G8</f>
        <v>2993</v>
      </c>
      <c r="O8" s="4">
        <f t="shared" ref="O8:O13" si="7">E8+I8</f>
        <v>2524</v>
      </c>
      <c r="P8" s="2">
        <f>N8+O8</f>
        <v>5517</v>
      </c>
      <c r="Q8" s="48">
        <v>657</v>
      </c>
      <c r="R8" s="39">
        <f t="shared" si="0"/>
        <v>4.5555555555555554</v>
      </c>
      <c r="S8" s="40">
        <f t="shared" si="1"/>
        <v>3.8417047184170472</v>
      </c>
      <c r="T8" s="38">
        <f t="shared" si="2"/>
        <v>8.3972602739726021</v>
      </c>
      <c r="U8" s="2" t="s">
        <v>9</v>
      </c>
      <c r="V8" s="57">
        <v>1.0073190566549199</v>
      </c>
      <c r="W8" s="58">
        <v>0.99216159179981911</v>
      </c>
      <c r="X8" s="58">
        <v>1.0036656891495601</v>
      </c>
      <c r="Y8" s="59">
        <v>1.2795698924731183</v>
      </c>
      <c r="Z8" s="49">
        <v>3.9938118811881189</v>
      </c>
      <c r="AA8" s="50">
        <v>3.6565594059405941</v>
      </c>
      <c r="AB8" s="51">
        <v>7.6503712871287126</v>
      </c>
    </row>
    <row r="9" spans="1:28" x14ac:dyDescent="0.35">
      <c r="A9" s="2" t="s">
        <v>28</v>
      </c>
      <c r="B9" s="46">
        <v>1844.5</v>
      </c>
      <c r="C9" s="46">
        <v>1864.5</v>
      </c>
      <c r="D9" s="46">
        <v>1395</v>
      </c>
      <c r="E9" s="46">
        <v>1203</v>
      </c>
      <c r="F9" s="46">
        <v>1705</v>
      </c>
      <c r="G9" s="46">
        <v>1655.75</v>
      </c>
      <c r="H9" s="46">
        <v>1023</v>
      </c>
      <c r="I9" s="46">
        <v>987.25</v>
      </c>
      <c r="J9" s="5">
        <f t="shared" si="6"/>
        <v>1.0108430468961778</v>
      </c>
      <c r="K9" s="6">
        <f t="shared" si="3"/>
        <v>0.86236559139784941</v>
      </c>
      <c r="L9" s="6">
        <f t="shared" si="4"/>
        <v>0.97111436950146623</v>
      </c>
      <c r="M9" s="7">
        <f t="shared" si="5"/>
        <v>0.96505376344086025</v>
      </c>
      <c r="N9" s="3">
        <f>C9+G9</f>
        <v>3520.25</v>
      </c>
      <c r="O9" s="4">
        <f>E9+I9</f>
        <v>2190.25</v>
      </c>
      <c r="P9" s="2">
        <f>N9+O9</f>
        <v>5710.5</v>
      </c>
      <c r="Q9" s="48">
        <v>496</v>
      </c>
      <c r="R9" s="39">
        <f t="shared" si="0"/>
        <v>7.097278225806452</v>
      </c>
      <c r="S9" s="40">
        <f t="shared" si="1"/>
        <v>4.415826612903226</v>
      </c>
      <c r="T9" s="38">
        <f t="shared" si="2"/>
        <v>11.513104838709678</v>
      </c>
      <c r="U9" s="2" t="s">
        <v>28</v>
      </c>
      <c r="V9" s="57">
        <v>1.0323936026023313</v>
      </c>
      <c r="W9" s="58">
        <v>0.84389486260454005</v>
      </c>
      <c r="X9" s="58">
        <v>0.96935483870967742</v>
      </c>
      <c r="Y9" s="59">
        <v>1.010752688172043</v>
      </c>
      <c r="Z9" s="49">
        <v>8.8925000000000001</v>
      </c>
      <c r="AA9" s="50">
        <v>5.5280833333333339</v>
      </c>
      <c r="AB9" s="51">
        <v>14.420583333333333</v>
      </c>
    </row>
    <row r="10" spans="1:28" s="36" customFormat="1" x14ac:dyDescent="0.35">
      <c r="A10" s="2" t="s">
        <v>10</v>
      </c>
      <c r="B10" s="46">
        <v>1224.5</v>
      </c>
      <c r="C10" s="46">
        <v>1182.4166666666665</v>
      </c>
      <c r="D10" s="46">
        <v>1333</v>
      </c>
      <c r="E10" s="46">
        <v>1153.5</v>
      </c>
      <c r="F10" s="46">
        <v>1023</v>
      </c>
      <c r="G10" s="46">
        <v>1023</v>
      </c>
      <c r="H10" s="46">
        <v>1023</v>
      </c>
      <c r="I10" s="46">
        <v>1012</v>
      </c>
      <c r="J10" s="5">
        <f>C10/B10</f>
        <v>0.96563223084252059</v>
      </c>
      <c r="K10" s="6">
        <f t="shared" si="3"/>
        <v>0.86534133533383351</v>
      </c>
      <c r="L10" s="6">
        <f t="shared" si="4"/>
        <v>1</v>
      </c>
      <c r="M10" s="7">
        <f t="shared" si="5"/>
        <v>0.989247311827957</v>
      </c>
      <c r="N10" s="3">
        <f t="shared" ref="N10:N16" si="8">C10+G10</f>
        <v>2205.4166666666665</v>
      </c>
      <c r="O10" s="4">
        <f t="shared" si="7"/>
        <v>2165.5</v>
      </c>
      <c r="P10" s="2">
        <f t="shared" ref="P10:P21" si="9">N10+O10</f>
        <v>4370.9166666666661</v>
      </c>
      <c r="Q10" s="48">
        <v>570</v>
      </c>
      <c r="R10" s="39">
        <f t="shared" si="0"/>
        <v>3.8691520467836256</v>
      </c>
      <c r="S10" s="40">
        <f t="shared" si="1"/>
        <v>3.799122807017544</v>
      </c>
      <c r="T10" s="38">
        <f t="shared" si="2"/>
        <v>7.6682748538011687</v>
      </c>
      <c r="U10" s="2" t="s">
        <v>10</v>
      </c>
      <c r="V10" s="57">
        <v>0.96998775010208249</v>
      </c>
      <c r="W10" s="58">
        <v>0.93304576144036011</v>
      </c>
      <c r="X10" s="58">
        <v>0.99022482893450636</v>
      </c>
      <c r="Y10" s="59">
        <v>0.96285434995112418</v>
      </c>
      <c r="Z10" s="49">
        <v>3.5438808373590982</v>
      </c>
      <c r="AA10" s="50">
        <v>3.5889694041867957</v>
      </c>
      <c r="AB10" s="51">
        <v>7.1328502415458939</v>
      </c>
    </row>
    <row r="11" spans="1:28" x14ac:dyDescent="0.35">
      <c r="A11" s="2" t="s">
        <v>11</v>
      </c>
      <c r="B11" s="46">
        <v>2325</v>
      </c>
      <c r="C11" s="46">
        <v>2449.916666666667</v>
      </c>
      <c r="D11" s="46">
        <v>372</v>
      </c>
      <c r="E11" s="46">
        <v>184.5</v>
      </c>
      <c r="F11" s="46">
        <v>1705</v>
      </c>
      <c r="G11" s="46">
        <v>2123</v>
      </c>
      <c r="H11" s="46">
        <v>341</v>
      </c>
      <c r="I11" s="46">
        <v>187</v>
      </c>
      <c r="J11" s="5">
        <f>C11/B11</f>
        <v>1.0537275985663084</v>
      </c>
      <c r="K11" s="6">
        <f t="shared" ref="K11" si="10">E11/D11</f>
        <v>0.49596774193548387</v>
      </c>
      <c r="L11" s="6">
        <f t="shared" ref="L11" si="11">G11/F11</f>
        <v>1.2451612903225806</v>
      </c>
      <c r="M11" s="7">
        <f t="shared" ref="M11" si="12">I11/H11</f>
        <v>0.54838709677419351</v>
      </c>
      <c r="N11" s="3">
        <f t="shared" ref="N11" si="13">C11+G11</f>
        <v>4572.916666666667</v>
      </c>
      <c r="O11" s="4">
        <f t="shared" ref="O11" si="14">E11+I11</f>
        <v>371.5</v>
      </c>
      <c r="P11" s="2">
        <f t="shared" ref="P11" si="15">N11+O11</f>
        <v>4944.416666666667</v>
      </c>
      <c r="Q11" s="48">
        <v>177</v>
      </c>
      <c r="R11" s="39">
        <f t="shared" si="0"/>
        <v>25.835687382297554</v>
      </c>
      <c r="S11" s="40">
        <f t="shared" si="1"/>
        <v>2.0988700564971752</v>
      </c>
      <c r="T11" s="38">
        <f t="shared" si="2"/>
        <v>27.93455743879473</v>
      </c>
      <c r="U11" s="2" t="s">
        <v>11</v>
      </c>
      <c r="V11" s="57">
        <v>0.94326164874551954</v>
      </c>
      <c r="W11" s="58">
        <v>0.4213709677419355</v>
      </c>
      <c r="X11" s="58">
        <v>1.1745845552297165</v>
      </c>
      <c r="Y11" s="59">
        <v>0.54838709677419351</v>
      </c>
      <c r="Z11" s="49">
        <v>32.525193798449614</v>
      </c>
      <c r="AA11" s="50">
        <v>2.6647286821705425</v>
      </c>
      <c r="AB11" s="51">
        <v>35.189922480620154</v>
      </c>
    </row>
    <row r="12" spans="1:28" x14ac:dyDescent="0.35">
      <c r="A12" s="2" t="s">
        <v>23</v>
      </c>
      <c r="B12" s="46">
        <v>1844.5</v>
      </c>
      <c r="C12" s="46">
        <v>1863.166666666667</v>
      </c>
      <c r="D12" s="46">
        <v>1705</v>
      </c>
      <c r="E12" s="46">
        <v>1727.4</v>
      </c>
      <c r="F12" s="46">
        <v>1364</v>
      </c>
      <c r="G12" s="46">
        <v>1364</v>
      </c>
      <c r="H12" s="46">
        <v>1364</v>
      </c>
      <c r="I12" s="46">
        <v>1353</v>
      </c>
      <c r="J12" s="5">
        <f t="shared" si="6"/>
        <v>1.0101201771030994</v>
      </c>
      <c r="K12" s="6">
        <f t="shared" si="3"/>
        <v>1.0131378299120235</v>
      </c>
      <c r="L12" s="6">
        <f t="shared" si="4"/>
        <v>1</v>
      </c>
      <c r="M12" s="7">
        <f t="shared" si="5"/>
        <v>0.99193548387096775</v>
      </c>
      <c r="N12" s="3">
        <f t="shared" si="8"/>
        <v>3227.166666666667</v>
      </c>
      <c r="O12" s="4">
        <f t="shared" si="7"/>
        <v>3080.4</v>
      </c>
      <c r="P12" s="2">
        <f t="shared" si="9"/>
        <v>6307.5666666666675</v>
      </c>
      <c r="Q12" s="48">
        <v>834</v>
      </c>
      <c r="R12" s="39">
        <f t="shared" si="0"/>
        <v>3.8695043964828142</v>
      </c>
      <c r="S12" s="40">
        <f t="shared" si="1"/>
        <v>3.6935251798561151</v>
      </c>
      <c r="T12" s="38">
        <f t="shared" si="2"/>
        <v>7.5630295763389297</v>
      </c>
      <c r="U12" s="2" t="s">
        <v>23</v>
      </c>
      <c r="V12" s="57">
        <v>1.0227975060992138</v>
      </c>
      <c r="W12" s="58">
        <v>1.1478983382209191</v>
      </c>
      <c r="X12" s="58">
        <v>0.99358504398826974</v>
      </c>
      <c r="Y12" s="59">
        <v>1.3318670576735092</v>
      </c>
      <c r="Z12" s="49">
        <v>3.5663366336633664</v>
      </c>
      <c r="AA12" s="50">
        <v>3.6519985331866525</v>
      </c>
      <c r="AB12" s="51">
        <v>7.2183351668500189</v>
      </c>
    </row>
    <row r="13" spans="1:28" x14ac:dyDescent="0.35">
      <c r="A13" s="2" t="s">
        <v>25</v>
      </c>
      <c r="B13" s="46">
        <v>976.5</v>
      </c>
      <c r="C13" s="46">
        <v>978.58333333333348</v>
      </c>
      <c r="D13" s="46">
        <v>992</v>
      </c>
      <c r="E13" s="46">
        <v>1008.75</v>
      </c>
      <c r="F13" s="46">
        <v>682</v>
      </c>
      <c r="G13" s="46">
        <v>682.5</v>
      </c>
      <c r="H13" s="46">
        <v>341</v>
      </c>
      <c r="I13" s="46">
        <v>352.5</v>
      </c>
      <c r="J13" s="5">
        <f t="shared" si="6"/>
        <v>1.0021334698754054</v>
      </c>
      <c r="K13" s="6">
        <f t="shared" si="3"/>
        <v>1.0168850806451613</v>
      </c>
      <c r="L13" s="6">
        <f t="shared" si="4"/>
        <v>1.000733137829912</v>
      </c>
      <c r="M13" s="7">
        <f t="shared" si="5"/>
        <v>1.033724340175953</v>
      </c>
      <c r="N13" s="3">
        <f t="shared" si="8"/>
        <v>1661.0833333333335</v>
      </c>
      <c r="O13" s="4">
        <f t="shared" si="7"/>
        <v>1361.25</v>
      </c>
      <c r="P13" s="2">
        <f t="shared" si="9"/>
        <v>3022.3333333333335</v>
      </c>
      <c r="Q13" s="48">
        <v>371</v>
      </c>
      <c r="R13" s="39">
        <f t="shared" si="0"/>
        <v>4.4773135669362087</v>
      </c>
      <c r="S13" s="40">
        <f t="shared" si="1"/>
        <v>3.6691374663072778</v>
      </c>
      <c r="T13" s="38">
        <f t="shared" si="2"/>
        <v>8.146451033243487</v>
      </c>
      <c r="U13" s="2" t="s">
        <v>25</v>
      </c>
      <c r="V13" s="57">
        <v>1.008431472947602</v>
      </c>
      <c r="W13" s="58">
        <v>0.95236895161290325</v>
      </c>
      <c r="X13" s="58">
        <v>1</v>
      </c>
      <c r="Y13" s="59">
        <v>1</v>
      </c>
      <c r="Z13" s="49">
        <v>4.3746281714785651</v>
      </c>
      <c r="AA13" s="50">
        <v>3.3746719160104988</v>
      </c>
      <c r="AB13" s="51">
        <v>7.7493000874890647</v>
      </c>
    </row>
    <row r="14" spans="1:28" x14ac:dyDescent="0.35">
      <c r="A14" s="2" t="s">
        <v>12</v>
      </c>
      <c r="B14" s="46">
        <v>3345</v>
      </c>
      <c r="C14" s="46">
        <v>1710.25</v>
      </c>
      <c r="D14" s="46">
        <v>930</v>
      </c>
      <c r="E14" s="46">
        <v>593.5</v>
      </c>
      <c r="F14" s="46">
        <v>2046</v>
      </c>
      <c r="G14" s="46">
        <v>1384.6666666666667</v>
      </c>
      <c r="H14" s="46">
        <v>682</v>
      </c>
      <c r="I14" s="46">
        <v>357.5</v>
      </c>
      <c r="J14" s="5">
        <f t="shared" si="6"/>
        <v>0.5112855007473841</v>
      </c>
      <c r="K14" s="6">
        <f t="shared" si="3"/>
        <v>0.6381720430107527</v>
      </c>
      <c r="L14" s="6">
        <f t="shared" si="4"/>
        <v>0.6767676767676768</v>
      </c>
      <c r="M14" s="7">
        <f t="shared" si="5"/>
        <v>0.52419354838709675</v>
      </c>
      <c r="N14" s="3">
        <f t="shared" si="8"/>
        <v>3094.916666666667</v>
      </c>
      <c r="O14" s="4">
        <f>E14+I14</f>
        <v>951</v>
      </c>
      <c r="P14" s="2">
        <f t="shared" si="9"/>
        <v>4045.916666666667</v>
      </c>
      <c r="Q14" s="34">
        <v>672</v>
      </c>
      <c r="R14" s="39">
        <f t="shared" si="0"/>
        <v>4.6055307539682548</v>
      </c>
      <c r="S14" s="40">
        <f t="shared" si="1"/>
        <v>1.4151785714285714</v>
      </c>
      <c r="T14" s="38">
        <f t="shared" si="2"/>
        <v>6.020709325396826</v>
      </c>
      <c r="U14" s="2" t="s">
        <v>12</v>
      </c>
      <c r="V14" s="57">
        <v>0.82592924763328346</v>
      </c>
      <c r="W14" s="58">
        <v>1.0341397849462366</v>
      </c>
      <c r="X14" s="58">
        <v>1.0181247963506028</v>
      </c>
      <c r="Y14" s="59">
        <v>1.0469208211143695</v>
      </c>
      <c r="Z14" s="49">
        <v>7.9050842849374661</v>
      </c>
      <c r="AA14" s="50">
        <v>2.7336867862969005</v>
      </c>
      <c r="AB14" s="51">
        <v>10.638771071234366</v>
      </c>
    </row>
    <row r="15" spans="1:28" s="36" customFormat="1" x14ac:dyDescent="0.35">
      <c r="A15" s="35" t="s">
        <v>13</v>
      </c>
      <c r="B15" s="46">
        <v>1844.5</v>
      </c>
      <c r="C15" s="46">
        <v>1872.2166666666669</v>
      </c>
      <c r="D15" s="46">
        <v>1255.5</v>
      </c>
      <c r="E15" s="46">
        <v>1144.05</v>
      </c>
      <c r="F15" s="46">
        <v>1364</v>
      </c>
      <c r="G15" s="46">
        <v>1320.25</v>
      </c>
      <c r="H15" s="46">
        <v>1023</v>
      </c>
      <c r="I15" s="46">
        <v>1083.5</v>
      </c>
      <c r="J15" s="5">
        <f t="shared" si="6"/>
        <v>1.0150266558236198</v>
      </c>
      <c r="K15" s="6">
        <f t="shared" si="3"/>
        <v>0.91123058542413382</v>
      </c>
      <c r="L15" s="6">
        <f t="shared" si="4"/>
        <v>0.96792521994134895</v>
      </c>
      <c r="M15" s="7">
        <f t="shared" si="5"/>
        <v>1.0591397849462365</v>
      </c>
      <c r="N15" s="3">
        <f t="shared" si="8"/>
        <v>3192.4666666666672</v>
      </c>
      <c r="O15" s="4">
        <f t="shared" ref="O15:O21" si="16">E15+I15</f>
        <v>2227.5500000000002</v>
      </c>
      <c r="P15" s="2">
        <f t="shared" si="9"/>
        <v>5420.0166666666673</v>
      </c>
      <c r="Q15" s="48">
        <v>671</v>
      </c>
      <c r="R15" s="39">
        <f t="shared" si="0"/>
        <v>4.7577744659711882</v>
      </c>
      <c r="S15" s="40">
        <f t="shared" si="1"/>
        <v>3.3197466467958274</v>
      </c>
      <c r="T15" s="38">
        <f t="shared" si="2"/>
        <v>8.0775211127670161</v>
      </c>
      <c r="U15" s="2" t="s">
        <v>13</v>
      </c>
      <c r="V15" s="57">
        <v>1.0506912442396312</v>
      </c>
      <c r="W15" s="58">
        <v>0.87041019514137785</v>
      </c>
      <c r="X15" s="58">
        <v>1</v>
      </c>
      <c r="Y15" s="59">
        <v>0.978494623655914</v>
      </c>
      <c r="Z15" s="49">
        <v>4.3968042609853528</v>
      </c>
      <c r="AA15" s="50">
        <v>2.7880159786950736</v>
      </c>
      <c r="AB15" s="51">
        <v>7.1848202396804259</v>
      </c>
    </row>
    <row r="16" spans="1:28" x14ac:dyDescent="0.35">
      <c r="A16" s="2" t="s">
        <v>14</v>
      </c>
      <c r="B16" s="46">
        <v>1844.5</v>
      </c>
      <c r="C16" s="46">
        <v>1943.9</v>
      </c>
      <c r="D16" s="46">
        <v>1581</v>
      </c>
      <c r="E16" s="46">
        <v>1686.75</v>
      </c>
      <c r="F16" s="46">
        <v>1364</v>
      </c>
      <c r="G16" s="46">
        <v>1354.75</v>
      </c>
      <c r="H16" s="46">
        <v>1023</v>
      </c>
      <c r="I16" s="46">
        <v>1188.5</v>
      </c>
      <c r="J16" s="5">
        <f t="shared" si="6"/>
        <v>1.0538899430740039</v>
      </c>
      <c r="K16" s="6">
        <f t="shared" si="3"/>
        <v>1.066888045540797</v>
      </c>
      <c r="L16" s="6">
        <f t="shared" si="4"/>
        <v>0.99321847507331373</v>
      </c>
      <c r="M16" s="7">
        <f t="shared" si="5"/>
        <v>1.1617790811339199</v>
      </c>
      <c r="N16" s="3">
        <f t="shared" si="8"/>
        <v>3298.65</v>
      </c>
      <c r="O16" s="4">
        <f t="shared" si="16"/>
        <v>2875.25</v>
      </c>
      <c r="P16" s="2">
        <f t="shared" si="9"/>
        <v>6173.9</v>
      </c>
      <c r="Q16" s="48">
        <v>872</v>
      </c>
      <c r="R16" s="39">
        <f t="shared" si="0"/>
        <v>3.7828555045871561</v>
      </c>
      <c r="S16" s="40">
        <f t="shared" si="1"/>
        <v>3.2973050458715596</v>
      </c>
      <c r="T16" s="38">
        <f t="shared" si="2"/>
        <v>7.0801605504587153</v>
      </c>
      <c r="U16" s="35" t="s">
        <v>14</v>
      </c>
      <c r="V16" s="57">
        <v>1.040119273515858</v>
      </c>
      <c r="W16" s="58">
        <v>1.1198608475648324</v>
      </c>
      <c r="X16" s="58">
        <v>1</v>
      </c>
      <c r="Y16" s="59">
        <v>1.2903225806451613</v>
      </c>
      <c r="Z16" s="49">
        <v>3.8080046403712298</v>
      </c>
      <c r="AA16" s="50">
        <v>3.5852668213457077</v>
      </c>
      <c r="AB16" s="51">
        <v>7.3932714617169371</v>
      </c>
    </row>
    <row r="17" spans="1:28" x14ac:dyDescent="0.35">
      <c r="A17" s="2" t="s">
        <v>26</v>
      </c>
      <c r="B17" s="46">
        <v>824.6</v>
      </c>
      <c r="C17" s="46">
        <v>783</v>
      </c>
      <c r="D17" s="46">
        <v>496</v>
      </c>
      <c r="E17" s="46">
        <v>432</v>
      </c>
      <c r="F17" s="46">
        <v>713</v>
      </c>
      <c r="G17" s="46">
        <v>659.58333333333326</v>
      </c>
      <c r="H17" s="46">
        <v>341</v>
      </c>
      <c r="I17" s="46">
        <v>209</v>
      </c>
      <c r="J17" s="5">
        <f t="shared" si="6"/>
        <v>0.94955129759883572</v>
      </c>
      <c r="K17" s="6">
        <f t="shared" si="3"/>
        <v>0.87096774193548387</v>
      </c>
      <c r="L17" s="6">
        <f t="shared" si="4"/>
        <v>0.92508181393174371</v>
      </c>
      <c r="M17" s="7">
        <f>I17/H17</f>
        <v>0.61290322580645162</v>
      </c>
      <c r="N17" s="3">
        <f>C17+G17</f>
        <v>1442.5833333333333</v>
      </c>
      <c r="O17" s="4">
        <f t="shared" si="16"/>
        <v>641</v>
      </c>
      <c r="P17" s="2">
        <f t="shared" si="9"/>
        <v>2083.583333333333</v>
      </c>
      <c r="Q17" s="48">
        <v>149</v>
      </c>
      <c r="R17" s="39">
        <f t="shared" si="0"/>
        <v>9.6817673378076066</v>
      </c>
      <c r="S17" s="40">
        <f t="shared" si="1"/>
        <v>4.3020134228187921</v>
      </c>
      <c r="T17" s="38">
        <f t="shared" si="2"/>
        <v>13.983780760626397</v>
      </c>
      <c r="U17" s="2" t="s">
        <v>26</v>
      </c>
      <c r="V17" s="57">
        <v>0.93530196458889159</v>
      </c>
      <c r="W17" s="58">
        <v>1.0700604838709677</v>
      </c>
      <c r="X17" s="58">
        <v>0.92554932211313712</v>
      </c>
      <c r="Y17" s="59">
        <v>0.74193548387096775</v>
      </c>
      <c r="Z17" s="49">
        <v>8.2250957854406135</v>
      </c>
      <c r="AA17" s="50">
        <v>4.5043103448275863</v>
      </c>
      <c r="AB17" s="51">
        <v>12.729406130268201</v>
      </c>
    </row>
    <row r="18" spans="1:28" s="36" customFormat="1" x14ac:dyDescent="0.35">
      <c r="A18" s="2" t="s">
        <v>22</v>
      </c>
      <c r="B18" s="46">
        <v>716</v>
      </c>
      <c r="C18" s="46">
        <v>693</v>
      </c>
      <c r="D18" s="46">
        <v>0</v>
      </c>
      <c r="E18" s="46">
        <v>0</v>
      </c>
      <c r="F18" s="46">
        <v>703</v>
      </c>
      <c r="G18" s="46">
        <v>703.5</v>
      </c>
      <c r="H18" s="46">
        <v>0</v>
      </c>
      <c r="I18" s="46">
        <v>0</v>
      </c>
      <c r="J18" s="5">
        <f>C18/B18</f>
        <v>0.96787709497206709</v>
      </c>
      <c r="K18" s="4">
        <v>0</v>
      </c>
      <c r="L18" s="6">
        <f t="shared" si="4"/>
        <v>1.0007112375533429</v>
      </c>
      <c r="M18" s="4">
        <v>0</v>
      </c>
      <c r="N18" s="3">
        <f>C18+G18</f>
        <v>1396.5</v>
      </c>
      <c r="O18" s="4">
        <f t="shared" si="16"/>
        <v>0</v>
      </c>
      <c r="P18" s="2">
        <f t="shared" si="9"/>
        <v>1396.5</v>
      </c>
      <c r="Q18" s="48">
        <v>83</v>
      </c>
      <c r="R18" s="39">
        <f t="shared" si="0"/>
        <v>16.825301204819276</v>
      </c>
      <c r="S18" s="40">
        <f t="shared" si="1"/>
        <v>0</v>
      </c>
      <c r="T18" s="38">
        <f t="shared" si="2"/>
        <v>16.825301204819276</v>
      </c>
      <c r="U18" s="2" t="s">
        <v>22</v>
      </c>
      <c r="V18" s="57">
        <v>0.99789621318373067</v>
      </c>
      <c r="W18" s="56">
        <v>0</v>
      </c>
      <c r="X18" s="58">
        <v>1</v>
      </c>
      <c r="Y18" s="56">
        <v>0</v>
      </c>
      <c r="Z18" s="49">
        <v>25.4375</v>
      </c>
      <c r="AA18" s="50">
        <v>0</v>
      </c>
      <c r="AB18" s="51">
        <v>25.4375</v>
      </c>
    </row>
    <row r="19" spans="1:28" x14ac:dyDescent="0.35">
      <c r="A19" s="2" t="s">
        <v>15</v>
      </c>
      <c r="B19" s="46">
        <v>1131.5</v>
      </c>
      <c r="C19" s="46">
        <v>1129.5</v>
      </c>
      <c r="D19" s="46">
        <v>945.5</v>
      </c>
      <c r="E19" s="46">
        <v>898.25</v>
      </c>
      <c r="F19" s="46">
        <v>713</v>
      </c>
      <c r="G19" s="46">
        <v>682</v>
      </c>
      <c r="H19" s="46">
        <v>682</v>
      </c>
      <c r="I19" s="46">
        <v>748</v>
      </c>
      <c r="J19" s="5">
        <f t="shared" si="6"/>
        <v>0.99823243482103408</v>
      </c>
      <c r="K19" s="6">
        <f t="shared" si="3"/>
        <v>0.95002644103648859</v>
      </c>
      <c r="L19" s="6">
        <f t="shared" si="4"/>
        <v>0.95652173913043481</v>
      </c>
      <c r="M19" s="7">
        <f t="shared" si="5"/>
        <v>1.096774193548387</v>
      </c>
      <c r="N19" s="3">
        <f>C19+G19</f>
        <v>1811.5</v>
      </c>
      <c r="O19" s="4">
        <f t="shared" si="16"/>
        <v>1646.25</v>
      </c>
      <c r="P19" s="2">
        <f t="shared" si="9"/>
        <v>3457.75</v>
      </c>
      <c r="Q19" s="48">
        <v>457</v>
      </c>
      <c r="R19" s="39">
        <f t="shared" si="0"/>
        <v>3.963894967177243</v>
      </c>
      <c r="S19" s="40">
        <f t="shared" si="1"/>
        <v>3.6022975929978118</v>
      </c>
      <c r="T19" s="38">
        <f t="shared" si="2"/>
        <v>7.5661925601750548</v>
      </c>
      <c r="U19" s="2" t="s">
        <v>15</v>
      </c>
      <c r="V19" s="57">
        <v>1.0205479452054795</v>
      </c>
      <c r="W19" s="58">
        <v>0.94394500264410364</v>
      </c>
      <c r="X19" s="58">
        <v>0.95757363253856942</v>
      </c>
      <c r="Y19" s="59">
        <v>1</v>
      </c>
      <c r="Z19" s="49">
        <v>4.3542654028436019</v>
      </c>
      <c r="AA19" s="50">
        <v>3.7310426540284358</v>
      </c>
      <c r="AB19" s="51">
        <v>8.0853080568720372</v>
      </c>
    </row>
    <row r="20" spans="1:28" x14ac:dyDescent="0.35">
      <c r="A20" s="2" t="s">
        <v>27</v>
      </c>
      <c r="B20" s="46">
        <v>2604</v>
      </c>
      <c r="C20" s="46">
        <v>2629.9833333333331</v>
      </c>
      <c r="D20" s="46">
        <v>1333</v>
      </c>
      <c r="E20" s="46">
        <v>1306.2666666666667</v>
      </c>
      <c r="F20" s="46">
        <v>2387</v>
      </c>
      <c r="G20" s="46">
        <v>2359.25</v>
      </c>
      <c r="H20" s="46">
        <v>1023</v>
      </c>
      <c r="I20" s="46">
        <v>1056</v>
      </c>
      <c r="J20" s="5">
        <f t="shared" si="6"/>
        <v>1.0099782386072709</v>
      </c>
      <c r="K20" s="6">
        <f t="shared" si="3"/>
        <v>0.97994498624656168</v>
      </c>
      <c r="L20" s="6">
        <f t="shared" si="4"/>
        <v>0.98837452869710929</v>
      </c>
      <c r="M20" s="7">
        <f t="shared" si="5"/>
        <v>1.032258064516129</v>
      </c>
      <c r="N20" s="3">
        <f>C20+G20</f>
        <v>4989.2333333333336</v>
      </c>
      <c r="O20" s="4">
        <f t="shared" si="16"/>
        <v>2362.2666666666664</v>
      </c>
      <c r="P20" s="2">
        <f t="shared" si="9"/>
        <v>7351.5</v>
      </c>
      <c r="Q20" s="48">
        <v>747</v>
      </c>
      <c r="R20" s="39">
        <f t="shared" si="0"/>
        <v>6.6790272199910756</v>
      </c>
      <c r="S20" s="40">
        <f t="shared" si="1"/>
        <v>3.1623382418563137</v>
      </c>
      <c r="T20" s="38">
        <f t="shared" si="2"/>
        <v>9.8413654618473903</v>
      </c>
      <c r="U20" s="2" t="s">
        <v>27</v>
      </c>
      <c r="V20" s="57">
        <v>0.99628136200716866</v>
      </c>
      <c r="W20" s="58">
        <v>0.95911477869467365</v>
      </c>
      <c r="X20" s="58">
        <v>0.98156682027649766</v>
      </c>
      <c r="Y20" s="59">
        <v>1.010752688172043</v>
      </c>
      <c r="Z20" s="49">
        <v>6.6540655884995523</v>
      </c>
      <c r="AA20" s="50">
        <v>3.1165768194070083</v>
      </c>
      <c r="AB20" s="51">
        <v>9.7706424079065606</v>
      </c>
    </row>
    <row r="21" spans="1:28" ht="15" thickBot="1" x14ac:dyDescent="0.4">
      <c r="A21" s="2" t="s">
        <v>16</v>
      </c>
      <c r="B21" s="46">
        <v>1072</v>
      </c>
      <c r="C21" s="46">
        <v>1033.5</v>
      </c>
      <c r="D21" s="46">
        <v>356.5</v>
      </c>
      <c r="E21" s="46">
        <v>401</v>
      </c>
      <c r="F21" s="46">
        <v>1069.5</v>
      </c>
      <c r="G21" s="46">
        <v>1036.75</v>
      </c>
      <c r="H21" s="46">
        <v>356.5</v>
      </c>
      <c r="I21" s="46">
        <v>447</v>
      </c>
      <c r="J21" s="5">
        <f t="shared" si="6"/>
        <v>0.96408582089552242</v>
      </c>
      <c r="K21" s="6">
        <f t="shared" si="3"/>
        <v>1.1248246844319776</v>
      </c>
      <c r="L21" s="6">
        <f t="shared" si="4"/>
        <v>0.96937821411874703</v>
      </c>
      <c r="M21" s="7">
        <f t="shared" si="5"/>
        <v>1.2538569424964936</v>
      </c>
      <c r="N21" s="3">
        <f>C21+G21</f>
        <v>2070.25</v>
      </c>
      <c r="O21" s="4">
        <f t="shared" si="16"/>
        <v>848</v>
      </c>
      <c r="P21" s="2">
        <f t="shared" si="9"/>
        <v>2918.25</v>
      </c>
      <c r="Q21" s="48">
        <v>234</v>
      </c>
      <c r="R21" s="39">
        <f t="shared" si="0"/>
        <v>8.8472222222222214</v>
      </c>
      <c r="S21" s="40">
        <f t="shared" si="1"/>
        <v>3.6239316239316239</v>
      </c>
      <c r="T21" s="38">
        <f t="shared" si="2"/>
        <v>12.471153846153847</v>
      </c>
      <c r="U21" s="2" t="s">
        <v>16</v>
      </c>
      <c r="V21" s="57">
        <v>0.95882077678989241</v>
      </c>
      <c r="W21" s="58">
        <v>0.9417134831460674</v>
      </c>
      <c r="X21" s="58">
        <v>0.94623655913978499</v>
      </c>
      <c r="Y21" s="59">
        <v>1.032258064516129</v>
      </c>
      <c r="Z21" s="49">
        <v>9.6976190476190478</v>
      </c>
      <c r="AA21" s="50">
        <v>3.3488095238095239</v>
      </c>
      <c r="AB21" s="51">
        <v>13.046428571428571</v>
      </c>
    </row>
    <row r="22" spans="1:28" ht="15" thickTop="1" x14ac:dyDescent="0.35">
      <c r="A22" s="25" t="s">
        <v>2</v>
      </c>
      <c r="B22" s="25">
        <f t="shared" ref="B22:G22" si="17">SUM(B5:B21)</f>
        <v>28820.1</v>
      </c>
      <c r="C22" s="41">
        <f t="shared" si="17"/>
        <v>27013.766666666666</v>
      </c>
      <c r="D22" s="41">
        <f t="shared" si="17"/>
        <v>19080.5</v>
      </c>
      <c r="E22" s="25">
        <f t="shared" si="17"/>
        <v>17547.099999999999</v>
      </c>
      <c r="F22" s="25">
        <f t="shared" si="17"/>
        <v>21612.5</v>
      </c>
      <c r="G22" s="41">
        <f t="shared" si="17"/>
        <v>21079.5</v>
      </c>
      <c r="H22" s="25">
        <f t="shared" ref="H22:I22" si="18">SUM(H5:H21)</f>
        <v>12973.5</v>
      </c>
      <c r="I22" s="25">
        <f t="shared" si="18"/>
        <v>12838.5</v>
      </c>
      <c r="J22" s="28">
        <f>C22/B22</f>
        <v>0.93732383533251684</v>
      </c>
      <c r="K22" s="29">
        <f>E22/D22</f>
        <v>0.91963522968475664</v>
      </c>
      <c r="L22" s="29">
        <f>G22/F22</f>
        <v>0.97533834586466162</v>
      </c>
      <c r="M22" s="30">
        <f>I22/H22</f>
        <v>0.98959417273673256</v>
      </c>
      <c r="N22" s="26">
        <f>SUM(N5:N21)</f>
        <v>48093.266666666677</v>
      </c>
      <c r="O22" s="27">
        <f>SUM(O5:O21)</f>
        <v>30385.600000000002</v>
      </c>
      <c r="P22" s="27">
        <f>SUM(P5:P21)</f>
        <v>78478.866666666669</v>
      </c>
      <c r="Q22" s="27">
        <v>8774</v>
      </c>
      <c r="R22" s="47">
        <f t="shared" si="0"/>
        <v>5.481338804042247</v>
      </c>
      <c r="S22" s="47">
        <f t="shared" si="1"/>
        <v>3.463141098700707</v>
      </c>
      <c r="T22" s="47">
        <f t="shared" si="2"/>
        <v>8.9444799027429536</v>
      </c>
      <c r="U22" s="31"/>
      <c r="V22" s="60">
        <v>0.98204725083525379</v>
      </c>
      <c r="W22" s="61">
        <v>0.98134783368273948</v>
      </c>
      <c r="X22" s="61">
        <v>1.0102516668593673</v>
      </c>
      <c r="Y22" s="62">
        <v>1.1072285725908149</v>
      </c>
      <c r="Z22" s="55">
        <v>5.5</v>
      </c>
      <c r="AA22" s="55">
        <v>3.6</v>
      </c>
      <c r="AB22" s="55">
        <v>9.1</v>
      </c>
    </row>
    <row r="23" spans="1:28" x14ac:dyDescent="0.35">
      <c r="A23" s="11"/>
      <c r="B23" s="11"/>
      <c r="C23" s="42"/>
      <c r="D23" s="11"/>
      <c r="E23" s="11"/>
      <c r="F23" s="11"/>
      <c r="G23" s="4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4"/>
      <c r="S23" s="44"/>
      <c r="T23" s="44"/>
      <c r="U23" s="44"/>
      <c r="V23" s="43"/>
      <c r="W23" s="43"/>
      <c r="X23" s="43"/>
      <c r="Y23" s="43"/>
      <c r="Z23" s="44"/>
      <c r="AA23" s="44"/>
      <c r="AB23" s="44"/>
    </row>
    <row r="24" spans="1:28" x14ac:dyDescent="0.35">
      <c r="A24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9" priority="138" operator="lessThan">
      <formula>0.9</formula>
    </cfRule>
    <cfRule type="cellIs" dxfId="8" priority="139" operator="greaterThan">
      <formula>1.1</formula>
    </cfRule>
  </conditionalFormatting>
  <conditionalFormatting sqref="J22:M22">
    <cfRule type="cellIs" dxfId="7" priority="141" stopIfTrue="1" operator="greaterThan">
      <formula>1.1</formula>
    </cfRule>
  </conditionalFormatting>
  <conditionalFormatting sqref="V23:Y23 J18 J19:M21 L18 V12:Y17 J5:M17">
    <cfRule type="cellIs" dxfId="6" priority="94" operator="greaterThan">
      <formula>1.1</formula>
    </cfRule>
  </conditionalFormatting>
  <conditionalFormatting sqref="J18 J19:M21 L18 V12:Y17 J5:M17">
    <cfRule type="cellIs" dxfId="5" priority="48" operator="lessThan">
      <formula>0.9</formula>
    </cfRule>
  </conditionalFormatting>
  <conditionalFormatting sqref="V22:Y22">
    <cfRule type="cellIs" dxfId="4" priority="3" operator="lessThan">
      <formula>0.9</formula>
    </cfRule>
    <cfRule type="cellIs" dxfId="3" priority="4" operator="greaterThan">
      <formula>1.1</formula>
    </cfRule>
  </conditionalFormatting>
  <conditionalFormatting sqref="V22:Y22">
    <cfRule type="cellIs" dxfId="2" priority="5" stopIfTrue="1" operator="greaterThan">
      <formula>1.1</formula>
    </cfRule>
  </conditionalFormatting>
  <conditionalFormatting sqref="V18 V19:Y21 X18 V11:X11 V5:Y10">
    <cfRule type="cellIs" dxfId="1" priority="2" operator="greaterThan">
      <formula>1.1</formula>
    </cfRule>
  </conditionalFormatting>
  <conditionalFormatting sqref="V18 V19:Y21 X18 V11:X11 V5:Y10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C7E28-C5CD-43A5-A051-84E021C995F7}">
  <ds:schemaRefs>
    <ds:schemaRef ds:uri="http://schemas.microsoft.com/office/2006/metadata/properties"/>
    <ds:schemaRef ds:uri="http://purl.org/dc/terms/"/>
    <ds:schemaRef ds:uri="http://purl.org/dc/elements/1.1/"/>
    <ds:schemaRef ds:uri="5789755c-de38-4fe3-9623-40afa3bba1e2"/>
    <ds:schemaRef ds:uri="32678723-8c06-45e1-8bd0-318b9868a43d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2025-09-16T13:34:33Z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