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Workforce Lead\Workforce\"/>
    </mc:Choice>
  </mc:AlternateContent>
  <bookViews>
    <workbookView xWindow="0" yWindow="0" windowWidth="23040" windowHeight="9080" tabRatio="439"/>
  </bookViews>
  <sheets>
    <sheet name="Overvie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  <c r="C22" i="1"/>
  <c r="B22" i="1"/>
  <c r="J6" i="1" l="1"/>
  <c r="K6" i="1"/>
  <c r="L6" i="1"/>
  <c r="M6" i="1"/>
  <c r="N6" i="1"/>
  <c r="O6" i="1"/>
  <c r="P6" i="1" l="1"/>
  <c r="M18" i="1" l="1"/>
  <c r="O19" i="1" l="1"/>
  <c r="N9" i="1"/>
  <c r="O9" i="1"/>
  <c r="J9" i="1"/>
  <c r="K9" i="1"/>
  <c r="L9" i="1"/>
  <c r="M9" i="1"/>
  <c r="P9" i="1" l="1"/>
  <c r="N7" i="1" l="1"/>
  <c r="O7" i="1"/>
  <c r="J7" i="1"/>
  <c r="K7" i="1"/>
  <c r="L7" i="1"/>
  <c r="M7" i="1"/>
  <c r="P7" i="1" l="1"/>
  <c r="J11" i="1" l="1"/>
  <c r="J8" i="1"/>
  <c r="J19" i="1" l="1"/>
  <c r="M8" i="1" l="1"/>
  <c r="M10" i="1"/>
  <c r="M11" i="1"/>
  <c r="M12" i="1"/>
  <c r="M13" i="1"/>
  <c r="M14" i="1"/>
  <c r="M15" i="1"/>
  <c r="M16" i="1"/>
  <c r="M17" i="1"/>
  <c r="M20" i="1"/>
  <c r="M21" i="1"/>
  <c r="M5" i="1"/>
  <c r="L8" i="1"/>
  <c r="L10" i="1"/>
  <c r="L11" i="1"/>
  <c r="L12" i="1"/>
  <c r="L13" i="1"/>
  <c r="L14" i="1"/>
  <c r="L15" i="1"/>
  <c r="L16" i="1"/>
  <c r="L18" i="1"/>
  <c r="L19" i="1"/>
  <c r="L17" i="1"/>
  <c r="L20" i="1"/>
  <c r="L21" i="1"/>
  <c r="L5" i="1"/>
  <c r="K8" i="1"/>
  <c r="K10" i="1"/>
  <c r="K11" i="1"/>
  <c r="K12" i="1"/>
  <c r="K13" i="1"/>
  <c r="K14" i="1"/>
  <c r="K15" i="1"/>
  <c r="K16" i="1"/>
  <c r="K18" i="1"/>
  <c r="K17" i="1"/>
  <c r="K20" i="1"/>
  <c r="K21" i="1"/>
  <c r="K5" i="1"/>
  <c r="J10" i="1"/>
  <c r="J12" i="1"/>
  <c r="J13" i="1"/>
  <c r="J14" i="1"/>
  <c r="J15" i="1"/>
  <c r="J16" i="1"/>
  <c r="J18" i="1"/>
  <c r="J17" i="1"/>
  <c r="J20" i="1"/>
  <c r="J21" i="1"/>
  <c r="J5" i="1"/>
  <c r="N8" i="1" l="1"/>
  <c r="L22" i="1" l="1"/>
  <c r="N5" i="1"/>
  <c r="O5" i="1"/>
  <c r="P5" i="1" l="1"/>
  <c r="K22" i="1" l="1"/>
  <c r="J22" i="1"/>
  <c r="O8" i="1"/>
  <c r="N10" i="1"/>
  <c r="O10" i="1"/>
  <c r="P8" i="1" l="1"/>
  <c r="P10" i="1"/>
  <c r="O21" i="1" l="1"/>
  <c r="N21" i="1"/>
  <c r="O20" i="1"/>
  <c r="N20" i="1"/>
  <c r="O17" i="1"/>
  <c r="N17" i="1"/>
  <c r="N19" i="1"/>
  <c r="N18" i="1"/>
  <c r="O18" i="1"/>
  <c r="N16" i="1"/>
  <c r="O16" i="1"/>
  <c r="O15" i="1"/>
  <c r="N15" i="1"/>
  <c r="N14" i="1"/>
  <c r="O14" i="1"/>
  <c r="N13" i="1"/>
  <c r="O13" i="1"/>
  <c r="O12" i="1"/>
  <c r="N12" i="1"/>
  <c r="N11" i="1"/>
  <c r="O11" i="1"/>
  <c r="N22" i="1" l="1"/>
  <c r="R22" i="1" s="1"/>
  <c r="O22" i="1"/>
  <c r="S22" i="1" s="1"/>
  <c r="P21" i="1"/>
  <c r="P13" i="1"/>
  <c r="P18" i="1"/>
  <c r="P15" i="1"/>
  <c r="P17" i="1"/>
  <c r="P12" i="1"/>
  <c r="P20" i="1"/>
  <c r="P19" i="1"/>
  <c r="P11" i="1"/>
  <c r="P14" i="1"/>
  <c r="P16" i="1"/>
  <c r="P22" i="1" l="1"/>
  <c r="T22" i="1" s="1"/>
  <c r="M22" i="1" l="1"/>
</calcChain>
</file>

<file path=xl/sharedStrings.xml><?xml version="1.0" encoding="utf-8"?>
<sst xmlns="http://schemas.openxmlformats.org/spreadsheetml/2006/main" count="86" uniqueCount="32">
  <si>
    <t>Day</t>
  </si>
  <si>
    <t>Night</t>
  </si>
  <si>
    <t>Total</t>
  </si>
  <si>
    <t>RN</t>
  </si>
  <si>
    <t>CSW</t>
  </si>
  <si>
    <t>Overall</t>
  </si>
  <si>
    <t>Ward</t>
  </si>
  <si>
    <t>Planned</t>
  </si>
  <si>
    <t>Actual</t>
  </si>
  <si>
    <t>Granby</t>
  </si>
  <si>
    <t>ITU/HDU</t>
  </si>
  <si>
    <t>Maternity</t>
  </si>
  <si>
    <t>Nidderdale</t>
  </si>
  <si>
    <t>Oakdale</t>
  </si>
  <si>
    <t>Trinity</t>
  </si>
  <si>
    <t>Woodlands</t>
  </si>
  <si>
    <t>Fill (%)</t>
  </si>
  <si>
    <t>Patient</t>
  </si>
  <si>
    <t>Days</t>
  </si>
  <si>
    <t>CHPPD</t>
  </si>
  <si>
    <t>Byland</t>
  </si>
  <si>
    <t>Special Care Baby Unit</t>
  </si>
  <si>
    <t>Jervaulx</t>
  </si>
  <si>
    <t>Acute Frailty Unit</t>
  </si>
  <si>
    <t>Lascelles</t>
  </si>
  <si>
    <t>Rowan</t>
  </si>
  <si>
    <t>Wensleydale</t>
  </si>
  <si>
    <t>Fountains</t>
  </si>
  <si>
    <t>Bolton</t>
  </si>
  <si>
    <t>November</t>
  </si>
  <si>
    <t>Acute Medical Unit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</si>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</sst>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ck">
        <color theme="1"/>
      </bottom>
      <diagonal/>
    </border>
    <border>
      <left/>
      <right style="hair">
        <color indexed="64"/>
      </right>
      <top/>
      <bottom style="thick">
        <color theme="1"/>
      </bottom>
      <diagonal/>
    </border>
    <border>
      <left style="hair">
        <color indexed="64"/>
      </left>
      <right/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hair">
        <color indexed="64"/>
      </right>
      <top style="thick">
        <color theme="1"/>
      </top>
      <bottom/>
      <diagonal/>
    </border>
    <border>
      <left style="hair">
        <color indexed="64"/>
      </left>
      <right/>
      <top style="thick">
        <color theme="1"/>
      </top>
      <bottom/>
      <diagonal/>
    </border>
    <border>
      <left style="hair">
        <color indexed="64"/>
      </left>
      <right style="hair">
        <color indexed="64"/>
      </right>
      <top style="thick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theme="1"/>
      </right>
      <top/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5" fillId="0" borderId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0" fontId="3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2" borderId="5" xfId="0" applyFont="1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7" xfId="0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7" xfId="0" applyNumberFormat="1" applyFont="1" applyFill="1" applyBorder="1"/>
    <xf numFmtId="0" fontId="2" fillId="2" borderId="12" xfId="0" applyFont="1" applyFill="1" applyBorder="1"/>
    <xf numFmtId="0" fontId="0" fillId="2" borderId="13" xfId="0" applyFill="1" applyBorder="1"/>
    <xf numFmtId="0" fontId="0" fillId="0" borderId="1" xfId="0" applyFill="1" applyBorder="1"/>
    <xf numFmtId="0" fontId="0" fillId="0" borderId="0" xfId="0" applyFill="1"/>
    <xf numFmtId="0" fontId="0" fillId="2" borderId="1" xfId="0" applyFont="1" applyFill="1" applyBorder="1"/>
    <xf numFmtId="164" fontId="0" fillId="2" borderId="12" xfId="0" applyNumberFormat="1" applyFill="1" applyBorder="1"/>
    <xf numFmtId="164" fontId="0" fillId="2" borderId="0" xfId="0" applyNumberFormat="1" applyFill="1" applyBorder="1"/>
    <xf numFmtId="2" fontId="2" fillId="2" borderId="8" xfId="0" applyNumberFormat="1" applyFont="1" applyFill="1" applyBorder="1"/>
    <xf numFmtId="2" fontId="2" fillId="2" borderId="0" xfId="0" applyNumberFormat="1" applyFont="1" applyFill="1" applyBorder="1"/>
    <xf numFmtId="9" fontId="2" fillId="2" borderId="0" xfId="1" applyFont="1" applyFill="1" applyBorder="1"/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NumberFormat="1"/>
    <xf numFmtId="164" fontId="0" fillId="0" borderId="3" xfId="0" applyNumberFormat="1" applyFill="1" applyBorder="1"/>
    <xf numFmtId="164" fontId="0" fillId="0" borderId="0" xfId="0" applyNumberFormat="1" applyFill="1" applyBorder="1"/>
    <xf numFmtId="164" fontId="0" fillId="0" borderId="12" xfId="0" applyNumberFormat="1" applyFill="1" applyBorder="1"/>
    <xf numFmtId="164" fontId="0" fillId="2" borderId="12" xfId="0" applyNumberFormat="1" applyFill="1" applyBorder="1"/>
    <xf numFmtId="164" fontId="0" fillId="2" borderId="3" xfId="0" applyNumberFormat="1" applyFill="1" applyBorder="1"/>
    <xf numFmtId="164" fontId="0" fillId="2" borderId="0" xfId="0" applyNumberFormat="1" applyFill="1" applyBorder="1"/>
    <xf numFmtId="164" fontId="2" fillId="2" borderId="10" xfId="0" applyNumberFormat="1" applyFont="1" applyFill="1" applyBorder="1"/>
    <xf numFmtId="0" fontId="0" fillId="2" borderId="0" xfId="0" applyFill="1" applyBorder="1"/>
    <xf numFmtId="9" fontId="0" fillId="2" borderId="3" xfId="1" applyFont="1" applyFill="1" applyBorder="1"/>
    <xf numFmtId="9" fontId="0" fillId="2" borderId="0" xfId="1" applyFont="1" applyFill="1" applyBorder="1"/>
    <xf numFmtId="9" fontId="0" fillId="2" borderId="1" xfId="1" applyFont="1" applyFill="1" applyBorder="1"/>
    <xf numFmtId="9" fontId="2" fillId="2" borderId="9" xfId="1" applyFont="1" applyFill="1" applyBorder="1"/>
    <xf numFmtId="9" fontId="2" fillId="2" borderId="7" xfId="1" applyFont="1" applyFill="1" applyBorder="1"/>
    <xf numFmtId="9" fontId="2" fillId="2" borderId="8" xfId="1" applyFont="1" applyFill="1" applyBorder="1"/>
    <xf numFmtId="164" fontId="2" fillId="2" borderId="3" xfId="0" applyNumberFormat="1" applyFont="1" applyFill="1" applyBorder="1"/>
    <xf numFmtId="164" fontId="2" fillId="2" borderId="12" xfId="0" applyNumberFormat="1" applyFont="1" applyFill="1" applyBorder="1"/>
    <xf numFmtId="0" fontId="0" fillId="2" borderId="2" xfId="0" applyFill="1" applyBorder="1"/>
    <xf numFmtId="0" fontId="6" fillId="0" borderId="14" xfId="5" applyFont="1" applyFill="1" applyBorder="1" applyAlignment="1">
      <alignment horizontal="right" wrapText="1"/>
    </xf>
    <xf numFmtId="0" fontId="0" fillId="0" borderId="14" xfId="0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/>
    </xf>
    <xf numFmtId="0" fontId="0" fillId="4" borderId="0" xfId="0" applyFont="1" applyFill="1" applyAlignment="1">
      <alignment horizontal="center"/>
    </xf>
  </cellXfs>
  <cellStyles count="6">
    <cellStyle name="Normal" xfId="0" builtinId="0"/>
    <cellStyle name="Normal 2" xfId="2"/>
    <cellStyle name="Normal 3" xfId="4"/>
    <cellStyle name="Normal_Care Hours" xfId="5"/>
    <cellStyle name="Percent" xfId="1" builtinId="5"/>
    <cellStyle name="Percent 2" xfId="3"/>
  </cellStyles>
  <dxfs count="12"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Flat">
      <a:dk1>
        <a:srgbClr val="424456"/>
      </a:dk1>
      <a:lt1>
        <a:srgbClr val="FFFFFF"/>
      </a:lt1>
      <a:dk2>
        <a:srgbClr val="000000"/>
      </a:dk2>
      <a:lt2>
        <a:srgbClr val="1ABC9C"/>
      </a:lt2>
      <a:accent1>
        <a:srgbClr val="FF495E"/>
      </a:accent1>
      <a:accent2>
        <a:srgbClr val="FF7F50"/>
      </a:accent2>
      <a:accent3>
        <a:srgbClr val="F1C40F"/>
      </a:accent3>
      <a:accent4>
        <a:srgbClr val="2ECC71"/>
      </a:accent4>
      <a:accent5>
        <a:srgbClr val="0563C1"/>
      </a:accent5>
      <a:accent6>
        <a:srgbClr val="B4DCF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24"/>
  <sheetViews>
    <sheetView showGridLines="0" tabSelected="1" zoomScaleNormal="100" workbookViewId="0">
      <pane ySplit="1" topLeftCell="A2" activePane="bottomLeft" state="frozen"/>
      <selection pane="bottomLeft" activeCell="H16" sqref="H16"/>
    </sheetView>
  </sheetViews>
  <sheetFormatPr defaultColWidth="9.1796875" defaultRowHeight="14.5" x14ac:dyDescent="0.35"/>
  <cols>
    <col min="1" max="1" width="19.81640625" style="1" bestFit="1" customWidth="1"/>
    <col min="2" max="2" width="8.453125" style="1" bestFit="1" customWidth="1"/>
    <col min="3" max="3" width="10.1796875" style="1" customWidth="1"/>
    <col min="4" max="4" width="10.81640625" style="1" customWidth="1"/>
    <col min="5" max="5" width="9" style="1" bestFit="1" customWidth="1"/>
    <col min="6" max="6" width="8.453125" style="1" bestFit="1" customWidth="1"/>
    <col min="7" max="7" width="9.81640625" style="1" customWidth="1"/>
    <col min="8" max="8" width="8.453125" style="1" bestFit="1" customWidth="1"/>
    <col min="9" max="9" width="8" style="1" bestFit="1" customWidth="1"/>
    <col min="10" max="10" width="9" style="1" bestFit="1" customWidth="1"/>
    <col min="11" max="11" width="7.81640625" style="1" bestFit="1" customWidth="1"/>
    <col min="12" max="12" width="8" style="1" customWidth="1"/>
    <col min="13" max="13" width="7.81640625" style="1" bestFit="1" customWidth="1"/>
    <col min="14" max="14" width="8" style="1" bestFit="1" customWidth="1"/>
    <col min="15" max="16" width="9" style="1" bestFit="1" customWidth="1"/>
    <col min="17" max="17" width="7.453125" style="1" bestFit="1" customWidth="1"/>
    <col min="18" max="19" width="6.453125" style="1" bestFit="1" customWidth="1"/>
    <col min="20" max="20" width="7.453125" style="1" bestFit="1" customWidth="1"/>
    <col min="21" max="21" width="19.81640625" style="1" bestFit="1" customWidth="1"/>
    <col min="22" max="22" width="9.54296875" style="1" bestFit="1" customWidth="1"/>
    <col min="23" max="25" width="7.1796875" style="1" bestFit="1" customWidth="1"/>
    <col min="26" max="26" width="8" style="1" customWidth="1"/>
    <col min="27" max="27" width="7.81640625" style="1" customWidth="1"/>
    <col min="28" max="28" width="7.453125" style="1" bestFit="1" customWidth="1"/>
    <col min="29" max="16384" width="9.1796875" style="1"/>
  </cols>
  <sheetData>
    <row r="1" spans="1:28" x14ac:dyDescent="0.35">
      <c r="B1" s="69" t="s">
        <v>31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1"/>
      <c r="U1" s="74" t="s">
        <v>29</v>
      </c>
      <c r="V1" s="75"/>
      <c r="W1" s="75"/>
      <c r="X1" s="75"/>
      <c r="Y1" s="75"/>
      <c r="Z1" s="75"/>
      <c r="AA1" s="75"/>
      <c r="AB1" s="75"/>
    </row>
    <row r="2" spans="1:28" x14ac:dyDescent="0.35">
      <c r="A2" s="8"/>
      <c r="B2" s="66" t="s">
        <v>0</v>
      </c>
      <c r="C2" s="67"/>
      <c r="D2" s="67"/>
      <c r="E2" s="68"/>
      <c r="F2" s="66" t="s">
        <v>1</v>
      </c>
      <c r="G2" s="67"/>
      <c r="H2" s="67"/>
      <c r="I2" s="68"/>
      <c r="J2" s="66" t="s">
        <v>0</v>
      </c>
      <c r="K2" s="67"/>
      <c r="L2" s="67" t="s">
        <v>1</v>
      </c>
      <c r="M2" s="68"/>
      <c r="N2" s="66" t="s">
        <v>2</v>
      </c>
      <c r="O2" s="67"/>
      <c r="P2" s="68"/>
      <c r="Q2" s="9" t="s">
        <v>17</v>
      </c>
      <c r="R2" s="66" t="s">
        <v>19</v>
      </c>
      <c r="S2" s="67"/>
      <c r="T2" s="73"/>
      <c r="U2" s="42"/>
      <c r="V2" s="67" t="s">
        <v>0</v>
      </c>
      <c r="W2" s="67"/>
      <c r="X2" s="67" t="s">
        <v>1</v>
      </c>
      <c r="Y2" s="68"/>
      <c r="Z2" s="72" t="s">
        <v>19</v>
      </c>
      <c r="AA2" s="72"/>
      <c r="AB2" s="72"/>
    </row>
    <row r="3" spans="1:28" x14ac:dyDescent="0.35">
      <c r="A3" s="8"/>
      <c r="B3" s="66" t="s">
        <v>3</v>
      </c>
      <c r="C3" s="67"/>
      <c r="D3" s="67" t="s">
        <v>4</v>
      </c>
      <c r="E3" s="68"/>
      <c r="F3" s="66" t="s">
        <v>3</v>
      </c>
      <c r="G3" s="67"/>
      <c r="H3" s="67" t="s">
        <v>4</v>
      </c>
      <c r="I3" s="68"/>
      <c r="J3" s="21" t="s">
        <v>3</v>
      </c>
      <c r="K3" s="22" t="s">
        <v>4</v>
      </c>
      <c r="L3" s="22" t="s">
        <v>3</v>
      </c>
      <c r="M3" s="23" t="s">
        <v>4</v>
      </c>
      <c r="N3" s="10" t="s">
        <v>3</v>
      </c>
      <c r="O3" s="11" t="s">
        <v>4</v>
      </c>
      <c r="P3" s="12" t="s">
        <v>2</v>
      </c>
      <c r="Q3" s="9" t="s">
        <v>18</v>
      </c>
      <c r="R3" s="10" t="s">
        <v>3</v>
      </c>
      <c r="S3" s="11" t="s">
        <v>4</v>
      </c>
      <c r="T3" s="31" t="s">
        <v>5</v>
      </c>
      <c r="U3" s="11"/>
      <c r="V3" s="22" t="s">
        <v>3</v>
      </c>
      <c r="W3" s="22" t="s">
        <v>4</v>
      </c>
      <c r="X3" s="22" t="s">
        <v>3</v>
      </c>
      <c r="Y3" s="23" t="s">
        <v>4</v>
      </c>
      <c r="Z3" s="13" t="s">
        <v>3</v>
      </c>
      <c r="AA3" s="13" t="s">
        <v>4</v>
      </c>
      <c r="AB3" s="13" t="s">
        <v>5</v>
      </c>
    </row>
    <row r="4" spans="1:28" ht="15" thickBot="1" x14ac:dyDescent="0.4">
      <c r="A4" s="14" t="s">
        <v>6</v>
      </c>
      <c r="B4" s="15" t="s">
        <v>7</v>
      </c>
      <c r="C4" s="16" t="s">
        <v>8</v>
      </c>
      <c r="D4" s="16" t="s">
        <v>7</v>
      </c>
      <c r="E4" s="17" t="s">
        <v>8</v>
      </c>
      <c r="F4" s="15" t="s">
        <v>7</v>
      </c>
      <c r="G4" s="16" t="s">
        <v>8</v>
      </c>
      <c r="H4" s="16" t="s">
        <v>7</v>
      </c>
      <c r="I4" s="17" t="s">
        <v>8</v>
      </c>
      <c r="J4" s="18" t="s">
        <v>16</v>
      </c>
      <c r="K4" s="19" t="s">
        <v>16</v>
      </c>
      <c r="L4" s="19" t="s">
        <v>16</v>
      </c>
      <c r="M4" s="20" t="s">
        <v>16</v>
      </c>
      <c r="N4" s="15"/>
      <c r="O4" s="16"/>
      <c r="P4" s="17"/>
      <c r="Q4" s="60"/>
      <c r="R4" s="15"/>
      <c r="S4" s="16"/>
      <c r="T4" s="32"/>
      <c r="U4" s="16"/>
      <c r="V4" s="19" t="s">
        <v>16</v>
      </c>
      <c r="W4" s="19" t="s">
        <v>16</v>
      </c>
      <c r="X4" s="19" t="s">
        <v>16</v>
      </c>
      <c r="Y4" s="20" t="s">
        <v>16</v>
      </c>
      <c r="Z4" s="15"/>
      <c r="AA4" s="16"/>
      <c r="AB4" s="16"/>
    </row>
    <row r="5" spans="1:28" ht="15" thickTop="1" x14ac:dyDescent="0.35">
      <c r="A5" s="35" t="s">
        <v>23</v>
      </c>
      <c r="B5" s="43">
        <v>1581</v>
      </c>
      <c r="C5" s="43">
        <v>1473</v>
      </c>
      <c r="D5" s="43">
        <v>1441.5</v>
      </c>
      <c r="E5" s="43">
        <v>1218.2333329999999</v>
      </c>
      <c r="F5" s="43">
        <v>1023</v>
      </c>
      <c r="G5" s="43">
        <v>1298.75</v>
      </c>
      <c r="H5" s="43">
        <v>682</v>
      </c>
      <c r="I5" s="43">
        <v>743.75</v>
      </c>
      <c r="J5" s="5">
        <f>C5/B5</f>
        <v>0.93168880455407965</v>
      </c>
      <c r="K5" s="6">
        <f>E5/D5</f>
        <v>0.84511504197016984</v>
      </c>
      <c r="L5" s="6">
        <f>G5/F5</f>
        <v>1.2695503421309873</v>
      </c>
      <c r="M5" s="7">
        <f>I5/H5</f>
        <v>1.0905425219941349</v>
      </c>
      <c r="N5" s="3">
        <f>C5+G5</f>
        <v>2771.75</v>
      </c>
      <c r="O5" s="4">
        <f>E5+I5</f>
        <v>1961.9833329999999</v>
      </c>
      <c r="P5" s="51">
        <f>N5+O5</f>
        <v>4733.7333330000001</v>
      </c>
      <c r="Q5" s="61">
        <v>565</v>
      </c>
      <c r="R5" s="49">
        <v>4.9057522123893804</v>
      </c>
      <c r="S5" s="37">
        <v>3.4725368725663714</v>
      </c>
      <c r="T5" s="36">
        <v>8.3782890849557532</v>
      </c>
      <c r="U5" s="35" t="s">
        <v>23</v>
      </c>
      <c r="V5" s="52">
        <v>0.93823529411764706</v>
      </c>
      <c r="W5" s="53">
        <v>0.91326164874551974</v>
      </c>
      <c r="X5" s="53">
        <v>1.0555555555555556</v>
      </c>
      <c r="Y5" s="54">
        <v>1.2333333333333334</v>
      </c>
      <c r="Z5" s="48">
        <v>5.8919239904988121</v>
      </c>
      <c r="AA5" s="49">
        <v>4.9596199524940614</v>
      </c>
      <c r="AB5" s="47">
        <v>10.851543942992874</v>
      </c>
    </row>
    <row r="6" spans="1:28" ht="15" thickBot="1" x14ac:dyDescent="0.4">
      <c r="A6" s="2" t="s">
        <v>30</v>
      </c>
      <c r="B6" s="43">
        <v>1953</v>
      </c>
      <c r="C6" s="43">
        <v>1992.7333329999999</v>
      </c>
      <c r="D6" s="43">
        <v>1441.5</v>
      </c>
      <c r="E6" s="43">
        <v>1257.7333329999999</v>
      </c>
      <c r="F6" s="43">
        <v>1705</v>
      </c>
      <c r="G6" s="43">
        <v>1842.25</v>
      </c>
      <c r="H6" s="43">
        <v>1023</v>
      </c>
      <c r="I6" s="43">
        <v>1045</v>
      </c>
      <c r="J6" s="52">
        <f t="shared" ref="J6" si="0">C6/B6</f>
        <v>1.0203447685611879</v>
      </c>
      <c r="K6" s="53">
        <f t="shared" ref="K6" si="1">E6/D6</f>
        <v>0.8725170537634408</v>
      </c>
      <c r="L6" s="53">
        <f t="shared" ref="L6" si="2">G6/F6</f>
        <v>1.0804985337243402</v>
      </c>
      <c r="M6" s="54">
        <f t="shared" ref="M6" si="3">I6/H6</f>
        <v>1.021505376344086</v>
      </c>
      <c r="N6" s="3">
        <f>C6+G6</f>
        <v>3834.9833330000001</v>
      </c>
      <c r="O6" s="51">
        <f t="shared" ref="O6" si="4">E6+I6</f>
        <v>2302.7333330000001</v>
      </c>
      <c r="P6" s="51">
        <f t="shared" ref="P6" si="5">N6+O6</f>
        <v>6137.7166660000003</v>
      </c>
      <c r="Q6" s="61">
        <v>471</v>
      </c>
      <c r="R6" s="63">
        <v>8.1422151443736741</v>
      </c>
      <c r="S6" s="64">
        <v>4.8890304309978774</v>
      </c>
      <c r="T6" s="65">
        <v>13.03124557537155</v>
      </c>
      <c r="U6" s="2" t="s">
        <v>30</v>
      </c>
      <c r="V6" s="52"/>
      <c r="W6" s="53"/>
      <c r="X6" s="53"/>
      <c r="Y6" s="54"/>
      <c r="Z6" s="44"/>
      <c r="AA6" s="45"/>
      <c r="AB6" s="46"/>
    </row>
    <row r="7" spans="1:28" ht="15" thickTop="1" x14ac:dyDescent="0.35">
      <c r="A7" s="35" t="s">
        <v>28</v>
      </c>
      <c r="B7" s="43">
        <v>1953</v>
      </c>
      <c r="C7" s="43">
        <v>2255.2499990000001</v>
      </c>
      <c r="D7" s="43">
        <v>1736</v>
      </c>
      <c r="E7" s="43">
        <v>1505.6666660000001</v>
      </c>
      <c r="F7" s="43">
        <v>1023</v>
      </c>
      <c r="G7" s="43">
        <v>1309</v>
      </c>
      <c r="H7" s="43">
        <v>682</v>
      </c>
      <c r="I7" s="43">
        <v>924</v>
      </c>
      <c r="J7" s="5">
        <f>C7/B7</f>
        <v>1.154761904249872</v>
      </c>
      <c r="K7" s="6">
        <f>E7/D7</f>
        <v>0.86731950806451619</v>
      </c>
      <c r="L7" s="6">
        <f>G7/F7</f>
        <v>1.2795698924731183</v>
      </c>
      <c r="M7" s="7">
        <f>I7/H7</f>
        <v>1.3548387096774193</v>
      </c>
      <c r="N7" s="3">
        <f>C7+G7</f>
        <v>3564.2499990000001</v>
      </c>
      <c r="O7" s="4">
        <f>E7+I7</f>
        <v>2429.6666660000001</v>
      </c>
      <c r="P7" s="51">
        <f>N7+O7</f>
        <v>5993.9166650000006</v>
      </c>
      <c r="Q7" s="61">
        <v>761</v>
      </c>
      <c r="R7" s="49">
        <v>4.6836399461235221</v>
      </c>
      <c r="S7" s="49">
        <v>3.192728864651774</v>
      </c>
      <c r="T7" s="47">
        <v>7.8763688107752969</v>
      </c>
      <c r="U7" s="35" t="s">
        <v>28</v>
      </c>
      <c r="V7" s="52">
        <v>1.158068783068783</v>
      </c>
      <c r="W7" s="53">
        <v>1.0191176470588235</v>
      </c>
      <c r="X7" s="53">
        <v>1.2777777777777777</v>
      </c>
      <c r="Y7" s="54">
        <v>1.3</v>
      </c>
      <c r="Z7" s="48">
        <v>4.6609311740890691</v>
      </c>
      <c r="AA7" s="49">
        <v>3.2621457489878543</v>
      </c>
      <c r="AB7" s="47">
        <v>7.9230769230769234</v>
      </c>
    </row>
    <row r="8" spans="1:28" x14ac:dyDescent="0.35">
      <c r="A8" s="2" t="s">
        <v>20</v>
      </c>
      <c r="B8" s="43">
        <v>1953</v>
      </c>
      <c r="C8" s="43">
        <v>1878.5</v>
      </c>
      <c r="D8" s="43">
        <v>1813.5</v>
      </c>
      <c r="E8" s="43">
        <v>1433</v>
      </c>
      <c r="F8" s="43">
        <v>1364</v>
      </c>
      <c r="G8" s="43">
        <v>1380.25</v>
      </c>
      <c r="H8" s="43">
        <v>1364</v>
      </c>
      <c r="I8" s="43">
        <v>1276</v>
      </c>
      <c r="J8" s="5">
        <f>C8/B8</f>
        <v>0.96185355862775213</v>
      </c>
      <c r="K8" s="6">
        <f t="shared" ref="K8:K21" si="6">E8/D8</f>
        <v>0.79018472566859665</v>
      </c>
      <c r="L8" s="6">
        <f t="shared" ref="L8:L21" si="7">G8/F8</f>
        <v>1.0119134897360704</v>
      </c>
      <c r="M8" s="7">
        <f t="shared" ref="M8:M21" si="8">I8/H8</f>
        <v>0.93548387096774188</v>
      </c>
      <c r="N8" s="3">
        <f>C8+G8</f>
        <v>3258.75</v>
      </c>
      <c r="O8" s="4">
        <f>E8+I8</f>
        <v>2709</v>
      </c>
      <c r="P8" s="2">
        <f>N8+O8</f>
        <v>5967.75</v>
      </c>
      <c r="Q8" s="61">
        <v>912</v>
      </c>
      <c r="R8" s="49">
        <v>3.5731907894736841</v>
      </c>
      <c r="S8" s="49">
        <v>2.9703947368421053</v>
      </c>
      <c r="T8" s="47">
        <v>6.5435855263157894</v>
      </c>
      <c r="U8" s="1" t="s">
        <v>20</v>
      </c>
      <c r="V8" s="52">
        <v>1.0547619047619048</v>
      </c>
      <c r="W8" s="53">
        <v>0.87818181818181817</v>
      </c>
      <c r="X8" s="53">
        <v>1.0416666666666667</v>
      </c>
      <c r="Y8" s="54">
        <v>0.96893939393939399</v>
      </c>
      <c r="Z8" s="44">
        <v>3.7924912689173458</v>
      </c>
      <c r="AA8" s="45">
        <v>3.1757857974388823</v>
      </c>
      <c r="AB8" s="46">
        <v>6.9682770663562286</v>
      </c>
    </row>
    <row r="9" spans="1:28" x14ac:dyDescent="0.35">
      <c r="A9" s="2" t="s">
        <v>10</v>
      </c>
      <c r="B9" s="43">
        <v>2387</v>
      </c>
      <c r="C9" s="43">
        <v>2323.5</v>
      </c>
      <c r="D9" s="43">
        <v>372</v>
      </c>
      <c r="E9" s="43">
        <v>120.25</v>
      </c>
      <c r="F9" s="43">
        <v>2387</v>
      </c>
      <c r="G9" s="43">
        <v>1956.5</v>
      </c>
      <c r="H9" s="43">
        <v>341</v>
      </c>
      <c r="I9" s="43">
        <v>132</v>
      </c>
      <c r="J9" s="5">
        <f>C9/B9</f>
        <v>0.97339757017176376</v>
      </c>
      <c r="K9" s="6">
        <f t="shared" ref="K9" si="9">E9/D9</f>
        <v>0.323252688172043</v>
      </c>
      <c r="L9" s="6">
        <f t="shared" ref="L9" si="10">G9/F9</f>
        <v>0.81964809384164228</v>
      </c>
      <c r="M9" s="7">
        <f t="shared" ref="M9" si="11">I9/H9</f>
        <v>0.38709677419354838</v>
      </c>
      <c r="N9" s="3">
        <f t="shared" ref="N9" si="12">C9+G9</f>
        <v>4280</v>
      </c>
      <c r="O9" s="4">
        <f t="shared" ref="O9" si="13">E9+I9</f>
        <v>252.25</v>
      </c>
      <c r="P9" s="51">
        <f t="shared" ref="P9" si="14">N9+O9</f>
        <v>4532.25</v>
      </c>
      <c r="Q9" s="61">
        <v>141</v>
      </c>
      <c r="R9" s="49">
        <v>30.354609929078013</v>
      </c>
      <c r="S9" s="49">
        <v>1.7890070921985815</v>
      </c>
      <c r="T9" s="47">
        <v>32.143617021276597</v>
      </c>
      <c r="U9" s="2" t="s">
        <v>10</v>
      </c>
      <c r="V9" s="52">
        <v>0.94177777777777782</v>
      </c>
      <c r="W9" s="53">
        <v>0.36249999999999999</v>
      </c>
      <c r="X9" s="53">
        <v>0.97590909090909095</v>
      </c>
      <c r="Y9" s="54">
        <v>0.2</v>
      </c>
      <c r="Z9" s="44">
        <v>28.90891472868217</v>
      </c>
      <c r="AA9" s="45">
        <v>1.5232558139534884</v>
      </c>
      <c r="AB9" s="46">
        <v>30.43217054263566</v>
      </c>
    </row>
    <row r="10" spans="1:28" x14ac:dyDescent="0.35">
      <c r="A10" s="2" t="s">
        <v>27</v>
      </c>
      <c r="B10" s="43">
        <v>1953</v>
      </c>
      <c r="C10" s="43">
        <v>1779.25</v>
      </c>
      <c r="D10" s="43">
        <v>1658.5</v>
      </c>
      <c r="E10" s="43">
        <v>1565.9333320000001</v>
      </c>
      <c r="F10" s="43">
        <v>1364</v>
      </c>
      <c r="G10" s="43">
        <v>1264.25</v>
      </c>
      <c r="H10" s="43">
        <v>1023</v>
      </c>
      <c r="I10" s="43">
        <v>1159.75</v>
      </c>
      <c r="J10" s="5">
        <f t="shared" ref="J10:J21" si="15">C10/B10</f>
        <v>0.91103430619559655</v>
      </c>
      <c r="K10" s="6">
        <f t="shared" si="6"/>
        <v>0.94418651311425994</v>
      </c>
      <c r="L10" s="6">
        <f t="shared" si="7"/>
        <v>0.92686950146627567</v>
      </c>
      <c r="M10" s="7">
        <f t="shared" si="8"/>
        <v>1.1336754643206257</v>
      </c>
      <c r="N10" s="3">
        <f>C10+G10</f>
        <v>3043.5</v>
      </c>
      <c r="O10" s="4">
        <f>E10+I10</f>
        <v>2725.6833320000001</v>
      </c>
      <c r="P10" s="51">
        <f>N10+O10</f>
        <v>5769.1833320000005</v>
      </c>
      <c r="Q10" s="61">
        <v>812</v>
      </c>
      <c r="R10" s="49">
        <v>3.7481527093596059</v>
      </c>
      <c r="S10" s="49">
        <v>3.3567528719211825</v>
      </c>
      <c r="T10" s="47">
        <v>7.1049055812807884</v>
      </c>
      <c r="U10" s="2" t="s">
        <v>27</v>
      </c>
      <c r="V10" s="52">
        <v>1.0035014005602241</v>
      </c>
      <c r="W10" s="53">
        <v>0.97149532710280373</v>
      </c>
      <c r="X10" s="53">
        <v>0.98484848484848486</v>
      </c>
      <c r="Y10" s="54">
        <v>1.2225589225589224</v>
      </c>
      <c r="Z10" s="44">
        <v>3.8258044554455446</v>
      </c>
      <c r="AA10" s="45">
        <v>3.4277021452145209</v>
      </c>
      <c r="AB10" s="46">
        <v>7.2535066006600655</v>
      </c>
    </row>
    <row r="11" spans="1:28" s="34" customFormat="1" x14ac:dyDescent="0.35">
      <c r="A11" s="2" t="s">
        <v>9</v>
      </c>
      <c r="B11" s="43">
        <v>1302</v>
      </c>
      <c r="C11" s="43">
        <v>1187.5</v>
      </c>
      <c r="D11" s="43">
        <v>1441.5</v>
      </c>
      <c r="E11" s="43">
        <v>1029.5</v>
      </c>
      <c r="F11" s="43">
        <v>1023</v>
      </c>
      <c r="G11" s="43">
        <v>1012</v>
      </c>
      <c r="H11" s="43">
        <v>1023</v>
      </c>
      <c r="I11" s="43">
        <v>951.75</v>
      </c>
      <c r="J11" s="5">
        <f>C11/B11</f>
        <v>0.91205837173579107</v>
      </c>
      <c r="K11" s="6">
        <f t="shared" si="6"/>
        <v>0.71418661116892124</v>
      </c>
      <c r="L11" s="6">
        <f t="shared" si="7"/>
        <v>0.989247311827957</v>
      </c>
      <c r="M11" s="7">
        <f t="shared" si="8"/>
        <v>0.93035190615835772</v>
      </c>
      <c r="N11" s="3">
        <f t="shared" ref="N11:N16" si="16">C11+G11</f>
        <v>2199.5</v>
      </c>
      <c r="O11" s="4">
        <f t="shared" ref="O11:O13" si="17">E11+I11</f>
        <v>1981.25</v>
      </c>
      <c r="P11" s="51">
        <f t="shared" ref="P11:P21" si="18">N11+O11</f>
        <v>4180.75</v>
      </c>
      <c r="Q11" s="61">
        <v>634</v>
      </c>
      <c r="R11" s="49">
        <v>3.4692429022082019</v>
      </c>
      <c r="S11" s="49">
        <v>3.125</v>
      </c>
      <c r="T11" s="47">
        <v>6.5942429022082019</v>
      </c>
      <c r="U11" s="2" t="s">
        <v>9</v>
      </c>
      <c r="V11" s="52">
        <v>1.019409282700422</v>
      </c>
      <c r="W11" s="53">
        <v>0.9718992248062015</v>
      </c>
      <c r="X11" s="53">
        <v>1</v>
      </c>
      <c r="Y11" s="54">
        <v>0.96237373737373733</v>
      </c>
      <c r="Z11" s="44">
        <v>3.5394524959742353</v>
      </c>
      <c r="AA11" s="45">
        <v>3.5531400966183573</v>
      </c>
      <c r="AB11" s="46">
        <v>7.0925925925925926</v>
      </c>
    </row>
    <row r="12" spans="1:28" x14ac:dyDescent="0.35">
      <c r="A12" s="2" t="s">
        <v>22</v>
      </c>
      <c r="B12" s="43">
        <v>1953</v>
      </c>
      <c r="C12" s="43">
        <v>1842.4833329999999</v>
      </c>
      <c r="D12" s="43">
        <v>1813.5</v>
      </c>
      <c r="E12" s="43">
        <v>1498.5</v>
      </c>
      <c r="F12" s="43">
        <v>1364</v>
      </c>
      <c r="G12" s="43">
        <v>1360</v>
      </c>
      <c r="H12" s="43">
        <v>1364</v>
      </c>
      <c r="I12" s="43">
        <v>1190.25</v>
      </c>
      <c r="J12" s="5">
        <f t="shared" si="15"/>
        <v>0.94341184485407059</v>
      </c>
      <c r="K12" s="6">
        <f t="shared" si="6"/>
        <v>0.82630272952853601</v>
      </c>
      <c r="L12" s="6">
        <f t="shared" si="7"/>
        <v>0.99706744868035191</v>
      </c>
      <c r="M12" s="7">
        <f t="shared" si="8"/>
        <v>0.87261730205278587</v>
      </c>
      <c r="N12" s="3">
        <f t="shared" si="16"/>
        <v>3202.4833330000001</v>
      </c>
      <c r="O12" s="4">
        <f t="shared" si="17"/>
        <v>2688.75</v>
      </c>
      <c r="P12" s="51">
        <f t="shared" si="18"/>
        <v>5891.2333330000001</v>
      </c>
      <c r="Q12" s="61">
        <v>907</v>
      </c>
      <c r="R12" s="49">
        <v>3.5308526273428886</v>
      </c>
      <c r="S12" s="49">
        <v>2.9644432194046306</v>
      </c>
      <c r="T12" s="47">
        <v>6.4952958467475197</v>
      </c>
      <c r="U12" s="2" t="s">
        <v>22</v>
      </c>
      <c r="V12" s="52">
        <v>1.0509710550887021</v>
      </c>
      <c r="W12" s="53">
        <v>0.87007070707070711</v>
      </c>
      <c r="X12" s="53">
        <v>0.99823232323232325</v>
      </c>
      <c r="Y12" s="54">
        <v>0.98592171717171728</v>
      </c>
      <c r="Z12" s="44">
        <v>3.5133663366336636</v>
      </c>
      <c r="AA12" s="45">
        <v>3.0110377704437115</v>
      </c>
      <c r="AB12" s="46">
        <v>6.5244041070773751</v>
      </c>
    </row>
    <row r="13" spans="1:28" x14ac:dyDescent="0.35">
      <c r="A13" s="2" t="s">
        <v>24</v>
      </c>
      <c r="B13" s="43">
        <v>976.5</v>
      </c>
      <c r="C13" s="43">
        <v>1008.25</v>
      </c>
      <c r="D13" s="43">
        <v>1069.5</v>
      </c>
      <c r="E13" s="43">
        <v>820.5</v>
      </c>
      <c r="F13" s="43">
        <v>682</v>
      </c>
      <c r="G13" s="43">
        <v>671</v>
      </c>
      <c r="H13" s="43">
        <v>341</v>
      </c>
      <c r="I13" s="43">
        <v>352.75</v>
      </c>
      <c r="J13" s="5">
        <f t="shared" si="15"/>
        <v>1.0325140809011777</v>
      </c>
      <c r="K13" s="6">
        <f t="shared" si="6"/>
        <v>0.76718092566619911</v>
      </c>
      <c r="L13" s="6">
        <f t="shared" si="7"/>
        <v>0.9838709677419355</v>
      </c>
      <c r="M13" s="7">
        <f t="shared" si="8"/>
        <v>1.0344574780058651</v>
      </c>
      <c r="N13" s="3">
        <f t="shared" si="16"/>
        <v>1679.25</v>
      </c>
      <c r="O13" s="4">
        <f t="shared" si="17"/>
        <v>1173.25</v>
      </c>
      <c r="P13" s="51">
        <f t="shared" si="18"/>
        <v>2852.5</v>
      </c>
      <c r="Q13" s="61">
        <v>371</v>
      </c>
      <c r="R13" s="49">
        <v>4.526280323450135</v>
      </c>
      <c r="S13" s="49">
        <v>3.1623989218328843</v>
      </c>
      <c r="T13" s="47">
        <v>7.6886792452830193</v>
      </c>
      <c r="U13" s="2" t="s">
        <v>24</v>
      </c>
      <c r="V13" s="52">
        <v>1.0373897707231041</v>
      </c>
      <c r="W13" s="53">
        <v>0.97265625</v>
      </c>
      <c r="X13" s="53">
        <v>0.98371212121212126</v>
      </c>
      <c r="Y13" s="54">
        <v>1.0666666666666667</v>
      </c>
      <c r="Z13" s="44">
        <v>4.2771216097987752</v>
      </c>
      <c r="AA13" s="45">
        <v>3.3746719160104988</v>
      </c>
      <c r="AB13" s="46">
        <v>7.651793525809274</v>
      </c>
    </row>
    <row r="14" spans="1:28" x14ac:dyDescent="0.35">
      <c r="A14" s="2" t="s">
        <v>11</v>
      </c>
      <c r="B14" s="43">
        <v>3345</v>
      </c>
      <c r="C14" s="43">
        <v>2986.4166650000002</v>
      </c>
      <c r="D14" s="43">
        <v>930</v>
      </c>
      <c r="E14" s="43">
        <v>996</v>
      </c>
      <c r="F14" s="43">
        <v>2046</v>
      </c>
      <c r="G14" s="43">
        <v>2069.333333</v>
      </c>
      <c r="H14" s="43">
        <v>682</v>
      </c>
      <c r="I14" s="43">
        <v>665.5</v>
      </c>
      <c r="J14" s="5">
        <f t="shared" si="15"/>
        <v>0.89280019880418537</v>
      </c>
      <c r="K14" s="6">
        <f t="shared" si="6"/>
        <v>1.0709677419354839</v>
      </c>
      <c r="L14" s="6">
        <f t="shared" si="7"/>
        <v>1.0114043660801564</v>
      </c>
      <c r="M14" s="7">
        <f t="shared" si="8"/>
        <v>0.97580645161290325</v>
      </c>
      <c r="N14" s="3">
        <f t="shared" si="16"/>
        <v>5055.7499980000002</v>
      </c>
      <c r="O14" s="4">
        <f>E14+I14</f>
        <v>1661.5</v>
      </c>
      <c r="P14" s="51">
        <f t="shared" si="18"/>
        <v>6717.2499980000002</v>
      </c>
      <c r="Q14" s="62">
        <v>599</v>
      </c>
      <c r="R14" s="49">
        <v>8.4403171919866455</v>
      </c>
      <c r="S14" s="49">
        <v>2.7737896494156926</v>
      </c>
      <c r="T14" s="47">
        <v>11.214106841402337</v>
      </c>
      <c r="U14" s="2" t="s">
        <v>11</v>
      </c>
      <c r="V14" s="52">
        <v>0.89689935226706574</v>
      </c>
      <c r="W14" s="53">
        <v>1.0583333333333333</v>
      </c>
      <c r="X14" s="53">
        <v>1.021969696969697</v>
      </c>
      <c r="Y14" s="54">
        <v>1.0469696969696969</v>
      </c>
      <c r="Z14" s="44">
        <v>8.0372756933115852</v>
      </c>
      <c r="AA14" s="45">
        <v>2.6810766721044046</v>
      </c>
      <c r="AB14" s="46">
        <v>10.718352365415988</v>
      </c>
    </row>
    <row r="15" spans="1:28" s="34" customFormat="1" x14ac:dyDescent="0.35">
      <c r="A15" s="33" t="s">
        <v>12</v>
      </c>
      <c r="B15" s="43">
        <v>1953</v>
      </c>
      <c r="C15" s="43">
        <v>1838.6499980000001</v>
      </c>
      <c r="D15" s="43">
        <v>1364</v>
      </c>
      <c r="E15" s="43">
        <v>1275.9833329999999</v>
      </c>
      <c r="F15" s="43">
        <v>1364</v>
      </c>
      <c r="G15" s="43">
        <v>1355</v>
      </c>
      <c r="H15" s="43">
        <v>1023</v>
      </c>
      <c r="I15" s="43">
        <v>960.75</v>
      </c>
      <c r="J15" s="5">
        <f t="shared" si="15"/>
        <v>0.94144905171530979</v>
      </c>
      <c r="K15" s="6">
        <f t="shared" si="6"/>
        <v>0.93547165175953073</v>
      </c>
      <c r="L15" s="6">
        <f t="shared" si="7"/>
        <v>0.99340175953079179</v>
      </c>
      <c r="M15" s="7">
        <f t="shared" si="8"/>
        <v>0.93914956011730211</v>
      </c>
      <c r="N15" s="3">
        <f t="shared" si="16"/>
        <v>3193.6499979999999</v>
      </c>
      <c r="O15" s="4">
        <f t="shared" ref="O15:O21" si="19">E15+I15</f>
        <v>2236.7333330000001</v>
      </c>
      <c r="P15" s="51">
        <f t="shared" si="18"/>
        <v>5430.383331</v>
      </c>
      <c r="Q15" s="61">
        <v>757</v>
      </c>
      <c r="R15" s="49">
        <v>4.2188243038309112</v>
      </c>
      <c r="S15" s="49">
        <v>2.9547335970937914</v>
      </c>
      <c r="T15" s="47">
        <v>7.1735579009247026</v>
      </c>
      <c r="U15" s="2" t="s">
        <v>12</v>
      </c>
      <c r="V15" s="52">
        <v>1.0316059757236227</v>
      </c>
      <c r="W15" s="53">
        <v>1.104320987654321</v>
      </c>
      <c r="X15" s="53">
        <v>1.0015151515151515</v>
      </c>
      <c r="Y15" s="54">
        <v>1.1898989898989898</v>
      </c>
      <c r="Z15" s="44">
        <v>4.2122725255215263</v>
      </c>
      <c r="AA15" s="45">
        <v>3.3551930758988018</v>
      </c>
      <c r="AB15" s="46">
        <v>7.5674656014203272</v>
      </c>
    </row>
    <row r="16" spans="1:28" x14ac:dyDescent="0.35">
      <c r="A16" s="2" t="s">
        <v>13</v>
      </c>
      <c r="B16" s="43">
        <v>1953</v>
      </c>
      <c r="C16" s="43">
        <v>1927.833333</v>
      </c>
      <c r="D16" s="43">
        <v>1674</v>
      </c>
      <c r="E16" s="43">
        <v>1595.5</v>
      </c>
      <c r="F16" s="43">
        <v>1364</v>
      </c>
      <c r="G16" s="43">
        <v>1352.25</v>
      </c>
      <c r="H16" s="43">
        <v>1023</v>
      </c>
      <c r="I16" s="43">
        <v>1067</v>
      </c>
      <c r="J16" s="5">
        <f t="shared" si="15"/>
        <v>0.98711384178187411</v>
      </c>
      <c r="K16" s="6">
        <f t="shared" si="6"/>
        <v>0.9531063321385902</v>
      </c>
      <c r="L16" s="6">
        <f t="shared" si="7"/>
        <v>0.99138563049853368</v>
      </c>
      <c r="M16" s="7">
        <f t="shared" si="8"/>
        <v>1.043010752688172</v>
      </c>
      <c r="N16" s="3">
        <f t="shared" si="16"/>
        <v>3280.083333</v>
      </c>
      <c r="O16" s="4">
        <f t="shared" si="19"/>
        <v>2662.5</v>
      </c>
      <c r="P16" s="51">
        <f t="shared" si="18"/>
        <v>5942.5833330000005</v>
      </c>
      <c r="Q16" s="61">
        <v>916</v>
      </c>
      <c r="R16" s="49">
        <v>3.5808770010917033</v>
      </c>
      <c r="S16" s="49">
        <v>2.9066593886462884</v>
      </c>
      <c r="T16" s="47">
        <v>6.4875363897379916</v>
      </c>
      <c r="U16" s="33" t="s">
        <v>13</v>
      </c>
      <c r="V16" s="52">
        <v>1.0586834733893558</v>
      </c>
      <c r="W16" s="53">
        <v>1.0026143790849673</v>
      </c>
      <c r="X16" s="53">
        <v>1.0249999999999999</v>
      </c>
      <c r="Y16" s="54">
        <v>1.2770202020202019</v>
      </c>
      <c r="Z16" s="44">
        <v>3.7618909512761021</v>
      </c>
      <c r="AA16" s="45">
        <v>3.2462296983758701</v>
      </c>
      <c r="AB16" s="46">
        <v>7.0081206496519721</v>
      </c>
    </row>
    <row r="17" spans="1:28" x14ac:dyDescent="0.35">
      <c r="A17" s="2" t="s">
        <v>14</v>
      </c>
      <c r="B17" s="43">
        <v>1209</v>
      </c>
      <c r="C17" s="43">
        <v>1180.75</v>
      </c>
      <c r="D17" s="43">
        <v>976.5</v>
      </c>
      <c r="E17" s="43">
        <v>686.75</v>
      </c>
      <c r="F17" s="43">
        <v>682</v>
      </c>
      <c r="G17" s="43">
        <v>682</v>
      </c>
      <c r="H17" s="43">
        <v>682</v>
      </c>
      <c r="I17" s="43">
        <v>671</v>
      </c>
      <c r="J17" s="5">
        <f>C17/B17</f>
        <v>0.97663358147229118</v>
      </c>
      <c r="K17" s="6">
        <f>E17/D17</f>
        <v>0.70327700972862262</v>
      </c>
      <c r="L17" s="6">
        <f>G17/F17</f>
        <v>1</v>
      </c>
      <c r="M17" s="7">
        <f>I17/H17</f>
        <v>0.9838709677419355</v>
      </c>
      <c r="N17" s="3">
        <f>C17+G17</f>
        <v>1862.75</v>
      </c>
      <c r="O17" s="4">
        <f>E17+I17</f>
        <v>1357.75</v>
      </c>
      <c r="P17" s="51">
        <f>N17+O17</f>
        <v>3220.5</v>
      </c>
      <c r="Q17" s="61">
        <v>510</v>
      </c>
      <c r="R17" s="49">
        <v>3.6524509803921568</v>
      </c>
      <c r="S17" s="49">
        <v>2.6622549019607842</v>
      </c>
      <c r="T17" s="47">
        <v>6.3147058823529409</v>
      </c>
      <c r="U17" s="2" t="s">
        <v>14</v>
      </c>
      <c r="V17" s="52">
        <v>1.0509132420091325</v>
      </c>
      <c r="W17" s="53">
        <v>0.7956284153005464</v>
      </c>
      <c r="X17" s="53">
        <v>1</v>
      </c>
      <c r="Y17" s="54">
        <v>1.05</v>
      </c>
      <c r="Z17" s="44">
        <v>4.2908767772511851</v>
      </c>
      <c r="AA17" s="45">
        <v>3.3672985781990521</v>
      </c>
      <c r="AB17" s="46">
        <v>7.6581753554502372</v>
      </c>
    </row>
    <row r="18" spans="1:28" x14ac:dyDescent="0.35">
      <c r="A18" s="2" t="s">
        <v>25</v>
      </c>
      <c r="B18" s="43">
        <v>837</v>
      </c>
      <c r="C18" s="43">
        <v>746.16666599999996</v>
      </c>
      <c r="D18" s="43">
        <v>465</v>
      </c>
      <c r="E18" s="43">
        <v>299.25</v>
      </c>
      <c r="F18" s="43">
        <v>682</v>
      </c>
      <c r="G18" s="43">
        <v>550</v>
      </c>
      <c r="H18" s="43">
        <v>341</v>
      </c>
      <c r="I18" s="43">
        <v>120.25</v>
      </c>
      <c r="J18" s="5">
        <f t="shared" si="15"/>
        <v>0.89147749820788524</v>
      </c>
      <c r="K18" s="6">
        <f t="shared" si="6"/>
        <v>0.6435483870967742</v>
      </c>
      <c r="L18" s="6">
        <f t="shared" si="7"/>
        <v>0.80645161290322576</v>
      </c>
      <c r="M18" s="7">
        <f>I18/H18</f>
        <v>0.3526392961876833</v>
      </c>
      <c r="N18" s="3">
        <f t="shared" ref="N18:N21" si="20">C18+G18</f>
        <v>1296.1666660000001</v>
      </c>
      <c r="O18" s="4">
        <f t="shared" si="19"/>
        <v>419.5</v>
      </c>
      <c r="P18" s="51">
        <f t="shared" si="18"/>
        <v>1715.6666660000001</v>
      </c>
      <c r="Q18" s="61">
        <v>132</v>
      </c>
      <c r="R18" s="49">
        <v>9.8194444393939406</v>
      </c>
      <c r="S18" s="49">
        <v>3.1780303030303032</v>
      </c>
      <c r="T18" s="47">
        <v>12.997474742424243</v>
      </c>
      <c r="U18" s="2" t="s">
        <v>25</v>
      </c>
      <c r="V18" s="52">
        <v>0.99655388471177941</v>
      </c>
      <c r="W18" s="53">
        <v>0.7416666666666667</v>
      </c>
      <c r="X18" s="53">
        <v>0.92463768115942024</v>
      </c>
      <c r="Y18" s="54">
        <v>0.43333333333333335</v>
      </c>
      <c r="Z18" s="44">
        <v>8.237068965517242</v>
      </c>
      <c r="AA18" s="45">
        <v>2.867816091954023</v>
      </c>
      <c r="AB18" s="46">
        <v>11.104885057471265</v>
      </c>
    </row>
    <row r="19" spans="1:28" s="34" customFormat="1" x14ac:dyDescent="0.35">
      <c r="A19" s="2" t="s">
        <v>21</v>
      </c>
      <c r="B19" s="43">
        <v>837</v>
      </c>
      <c r="C19" s="43">
        <v>713</v>
      </c>
      <c r="D19" s="43">
        <v>232.5</v>
      </c>
      <c r="E19" s="43">
        <v>62.333333000000003</v>
      </c>
      <c r="F19" s="43">
        <v>682</v>
      </c>
      <c r="G19" s="43">
        <v>713</v>
      </c>
      <c r="H19" s="43">
        <v>0</v>
      </c>
      <c r="I19" s="43">
        <v>0</v>
      </c>
      <c r="J19" s="5">
        <f>C19/B19</f>
        <v>0.85185185185185186</v>
      </c>
      <c r="K19" s="4">
        <v>0</v>
      </c>
      <c r="L19" s="6">
        <f t="shared" si="7"/>
        <v>1.0454545454545454</v>
      </c>
      <c r="M19" s="4">
        <v>0</v>
      </c>
      <c r="N19" s="3">
        <f t="shared" si="20"/>
        <v>1426</v>
      </c>
      <c r="O19" s="4">
        <f t="shared" si="19"/>
        <v>62.333333000000003</v>
      </c>
      <c r="P19" s="51">
        <f t="shared" si="18"/>
        <v>1488.333333</v>
      </c>
      <c r="Q19" s="61">
        <v>44</v>
      </c>
      <c r="R19" s="49">
        <v>32.409090909090907</v>
      </c>
      <c r="S19" s="49">
        <v>1.4166666590909092</v>
      </c>
      <c r="T19" s="47">
        <v>33.825757568181821</v>
      </c>
      <c r="U19" s="2" t="s">
        <v>21</v>
      </c>
      <c r="V19" s="52">
        <v>0.99496764917325664</v>
      </c>
      <c r="W19" s="51">
        <v>0</v>
      </c>
      <c r="X19" s="53">
        <v>1</v>
      </c>
      <c r="Y19" s="51">
        <v>0</v>
      </c>
      <c r="Z19" s="44">
        <v>24.678571428571427</v>
      </c>
      <c r="AA19" s="45">
        <v>0</v>
      </c>
      <c r="AB19" s="46">
        <v>24.678571428571427</v>
      </c>
    </row>
    <row r="20" spans="1:28" x14ac:dyDescent="0.35">
      <c r="A20" s="2" t="s">
        <v>26</v>
      </c>
      <c r="B20" s="43">
        <v>2697</v>
      </c>
      <c r="C20" s="43">
        <v>2547.9166660000001</v>
      </c>
      <c r="D20" s="43">
        <v>1441.5</v>
      </c>
      <c r="E20" s="43">
        <v>1171.349999</v>
      </c>
      <c r="F20" s="43">
        <v>2046</v>
      </c>
      <c r="G20" s="43">
        <v>2300.75</v>
      </c>
      <c r="H20" s="43">
        <v>1023</v>
      </c>
      <c r="I20" s="43">
        <v>880</v>
      </c>
      <c r="J20" s="5">
        <f t="shared" si="15"/>
        <v>0.94472253096032632</v>
      </c>
      <c r="K20" s="6">
        <f t="shared" si="6"/>
        <v>0.81259105029483181</v>
      </c>
      <c r="L20" s="6">
        <f t="shared" si="7"/>
        <v>1.1245112414467253</v>
      </c>
      <c r="M20" s="7">
        <f t="shared" si="8"/>
        <v>0.86021505376344087</v>
      </c>
      <c r="N20" s="3">
        <f t="shared" si="20"/>
        <v>4848.6666660000001</v>
      </c>
      <c r="O20" s="4">
        <f t="shared" si="19"/>
        <v>2051.349999</v>
      </c>
      <c r="P20" s="51">
        <f t="shared" si="18"/>
        <v>6900.0166650000001</v>
      </c>
      <c r="Q20" s="61">
        <v>786</v>
      </c>
      <c r="R20" s="49">
        <v>6.1687871068702291</v>
      </c>
      <c r="S20" s="49">
        <v>2.6098600496183209</v>
      </c>
      <c r="T20" s="47">
        <v>8.7786471564885495</v>
      </c>
      <c r="U20" s="2" t="s">
        <v>26</v>
      </c>
      <c r="V20" s="52">
        <v>0.97876984126984123</v>
      </c>
      <c r="W20" s="53">
        <v>0.92674418604651165</v>
      </c>
      <c r="X20" s="53">
        <v>0.95725108225108224</v>
      </c>
      <c r="Y20" s="54">
        <v>0.90521885521885526</v>
      </c>
      <c r="Z20" s="44">
        <v>6.3042452830188678</v>
      </c>
      <c r="AA20" s="45">
        <v>2.8189577717879608</v>
      </c>
      <c r="AB20" s="46">
        <v>9.1232030548068295</v>
      </c>
    </row>
    <row r="21" spans="1:28" ht="15" thickBot="1" x14ac:dyDescent="0.4">
      <c r="A21" s="2" t="s">
        <v>15</v>
      </c>
      <c r="B21" s="43">
        <v>1312.5</v>
      </c>
      <c r="C21" s="43">
        <v>1035.75</v>
      </c>
      <c r="D21" s="43">
        <v>544.5</v>
      </c>
      <c r="E21" s="43">
        <v>241.5</v>
      </c>
      <c r="F21" s="43">
        <v>1023</v>
      </c>
      <c r="G21" s="43">
        <v>1067.5</v>
      </c>
      <c r="H21" s="43">
        <v>341</v>
      </c>
      <c r="I21" s="43">
        <v>379.5</v>
      </c>
      <c r="J21" s="5">
        <f t="shared" si="15"/>
        <v>0.78914285714285715</v>
      </c>
      <c r="K21" s="6">
        <f t="shared" si="6"/>
        <v>0.44352617079889806</v>
      </c>
      <c r="L21" s="6">
        <f t="shared" si="7"/>
        <v>1.0434995112414467</v>
      </c>
      <c r="M21" s="7">
        <f t="shared" si="8"/>
        <v>1.1129032258064515</v>
      </c>
      <c r="N21" s="3">
        <f t="shared" si="20"/>
        <v>2103.25</v>
      </c>
      <c r="O21" s="4">
        <f t="shared" si="19"/>
        <v>621</v>
      </c>
      <c r="P21" s="51">
        <f t="shared" si="18"/>
        <v>2724.25</v>
      </c>
      <c r="Q21" s="61">
        <v>335</v>
      </c>
      <c r="R21" s="49">
        <v>6.2783582089552237</v>
      </c>
      <c r="S21" s="49">
        <v>1.853731343283582</v>
      </c>
      <c r="T21" s="47">
        <v>8.1320895522388064</v>
      </c>
      <c r="U21" s="2" t="s">
        <v>15</v>
      </c>
      <c r="V21" s="52">
        <v>1.1616186091591956</v>
      </c>
      <c r="W21" s="53">
        <v>0.79618768328445744</v>
      </c>
      <c r="X21" s="53">
        <v>1.0028985507246377</v>
      </c>
      <c r="Y21" s="54">
        <v>0.94710144927536233</v>
      </c>
      <c r="Z21" s="44">
        <v>10.65</v>
      </c>
      <c r="AA21" s="45">
        <v>2.8488095238095239</v>
      </c>
      <c r="AB21" s="46">
        <v>13.498809523809523</v>
      </c>
    </row>
    <row r="22" spans="1:28" ht="15" thickTop="1" x14ac:dyDescent="0.35">
      <c r="A22" s="24" t="s">
        <v>2</v>
      </c>
      <c r="B22" s="38">
        <f t="shared" ref="B22:I22" si="21">SUM(B5:B21)</f>
        <v>30155</v>
      </c>
      <c r="C22" s="38">
        <f t="shared" si="21"/>
        <v>28716.949993000002</v>
      </c>
      <c r="D22" s="38">
        <f t="shared" si="21"/>
        <v>20415.5</v>
      </c>
      <c r="E22" s="24">
        <f t="shared" si="21"/>
        <v>16777.983329000002</v>
      </c>
      <c r="F22" s="24">
        <f t="shared" si="21"/>
        <v>21824</v>
      </c>
      <c r="G22" s="38">
        <f t="shared" si="21"/>
        <v>22183.833333000002</v>
      </c>
      <c r="H22" s="24">
        <f t="shared" si="21"/>
        <v>12958</v>
      </c>
      <c r="I22" s="24">
        <f t="shared" si="21"/>
        <v>12519.25</v>
      </c>
      <c r="J22" s="27">
        <f>C22/B22</f>
        <v>0.95231139091361305</v>
      </c>
      <c r="K22" s="28">
        <f>E22/D22</f>
        <v>0.8218257367686318</v>
      </c>
      <c r="L22" s="28">
        <f>G22/F22</f>
        <v>1.0164879643053519</v>
      </c>
      <c r="M22" s="29">
        <f>I22/H22</f>
        <v>0.96614060811853686</v>
      </c>
      <c r="N22" s="25">
        <f>SUM(N5:N21)</f>
        <v>50900.783325999997</v>
      </c>
      <c r="O22" s="26">
        <f>SUM(O5:O21)</f>
        <v>29297.233329000002</v>
      </c>
      <c r="P22" s="26">
        <f>SUM(P5:P21)</f>
        <v>80198.016654999999</v>
      </c>
      <c r="Q22" s="11">
        <v>9603</v>
      </c>
      <c r="R22" s="58">
        <f>N22/Q22</f>
        <v>5.3005085208788918</v>
      </c>
      <c r="S22" s="41">
        <f t="shared" ref="S22" si="22">O22/Q22</f>
        <v>3.0508417503905032</v>
      </c>
      <c r="T22" s="59">
        <f t="shared" ref="T22" si="23">P22/Q22</f>
        <v>8.3513502712693946</v>
      </c>
      <c r="U22" s="30"/>
      <c r="V22" s="55">
        <v>0.9366166944032458</v>
      </c>
      <c r="W22" s="56">
        <v>0.89897940443395008</v>
      </c>
      <c r="X22" s="56">
        <v>0.96003986741765757</v>
      </c>
      <c r="Y22" s="57">
        <v>0.93194337293627527</v>
      </c>
      <c r="Z22" s="50">
        <v>5.7907524527689933</v>
      </c>
      <c r="AA22" s="50">
        <v>3.552925079056191</v>
      </c>
      <c r="AB22" s="50">
        <v>9.3436775318251861</v>
      </c>
    </row>
    <row r="23" spans="1:28" x14ac:dyDescent="0.35">
      <c r="A23" s="11"/>
      <c r="B23" s="11"/>
      <c r="C23" s="39"/>
      <c r="D23" s="11"/>
      <c r="E23" s="11"/>
      <c r="F23" s="11"/>
      <c r="G23" s="3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41"/>
      <c r="S23" s="41"/>
      <c r="T23" s="41"/>
      <c r="U23" s="41"/>
      <c r="V23" s="40"/>
      <c r="W23" s="40"/>
      <c r="X23" s="40"/>
      <c r="Y23" s="40"/>
      <c r="Z23" s="41"/>
      <c r="AA23" s="41"/>
      <c r="AB23" s="41"/>
    </row>
    <row r="24" spans="1:28" x14ac:dyDescent="0.35">
      <c r="A24" s="13"/>
    </row>
  </sheetData>
  <mergeCells count="15">
    <mergeCell ref="B1:T1"/>
    <mergeCell ref="V2:W2"/>
    <mergeCell ref="X2:Y2"/>
    <mergeCell ref="Z2:AB2"/>
    <mergeCell ref="J2:K2"/>
    <mergeCell ref="L2:M2"/>
    <mergeCell ref="N2:P2"/>
    <mergeCell ref="R2:T2"/>
    <mergeCell ref="U1:AB1"/>
    <mergeCell ref="B3:C3"/>
    <mergeCell ref="D3:E3"/>
    <mergeCell ref="F2:I2"/>
    <mergeCell ref="F3:G3"/>
    <mergeCell ref="H3:I3"/>
    <mergeCell ref="B2:E2"/>
  </mergeCells>
  <conditionalFormatting sqref="J22:M22">
    <cfRule type="cellIs" dxfId="11" priority="144" operator="lessThan">
      <formula>0.9</formula>
    </cfRule>
    <cfRule type="cellIs" dxfId="10" priority="145" operator="greaterThan">
      <formula>1.1</formula>
    </cfRule>
  </conditionalFormatting>
  <conditionalFormatting sqref="J22:M22">
    <cfRule type="cellIs" dxfId="9" priority="147" stopIfTrue="1" operator="greaterThan">
      <formula>1.1</formula>
    </cfRule>
  </conditionalFormatting>
  <conditionalFormatting sqref="V23:Y23 J19 L19 V5:Y8 J20:M21 J5:M18 V20:Y21 V12:Y18">
    <cfRule type="cellIs" dxfId="8" priority="100" operator="greaterThan">
      <formula>1.1</formula>
    </cfRule>
  </conditionalFormatting>
  <conditionalFormatting sqref="J19 L19 V5:Y8 J20:M21 J5:M18 V20:Y21 V12:Y18">
    <cfRule type="cellIs" dxfId="7" priority="54" operator="lessThan">
      <formula>0.9</formula>
    </cfRule>
  </conditionalFormatting>
  <conditionalFormatting sqref="V22:Y22">
    <cfRule type="cellIs" dxfId="6" priority="9" operator="lessThan">
      <formula>0.9</formula>
    </cfRule>
    <cfRule type="cellIs" dxfId="5" priority="10" operator="greaterThan">
      <formula>1.1</formula>
    </cfRule>
  </conditionalFormatting>
  <conditionalFormatting sqref="V22:Y22">
    <cfRule type="cellIs" dxfId="4" priority="11" stopIfTrue="1" operator="greaterThan">
      <formula>1.1</formula>
    </cfRule>
  </conditionalFormatting>
  <conditionalFormatting sqref="V19 X19 V9:X9 V11:Y11">
    <cfRule type="cellIs" dxfId="3" priority="8" operator="greaterThan">
      <formula>1.1</formula>
    </cfRule>
  </conditionalFormatting>
  <conditionalFormatting sqref="V19 X19 V9:X9 V11:Y11">
    <cfRule type="cellIs" dxfId="2" priority="7" operator="lessThan">
      <formula>0.9</formula>
    </cfRule>
  </conditionalFormatting>
  <conditionalFormatting sqref="V10:Y10">
    <cfRule type="cellIs" dxfId="1" priority="2" operator="greaterThan">
      <formula>1.1</formula>
    </cfRule>
  </conditionalFormatting>
  <conditionalFormatting sqref="V10:Y10">
    <cfRule type="cellIs" dxfId="0" priority="1" operator="lessThan">
      <formula>0.9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1AA938FE962A45A3E19DCBCF209F91" ma:contentTypeVersion="13" ma:contentTypeDescription="Create a new document." ma:contentTypeScope="" ma:versionID="2274d9d90e8ba0473b72ab0d495736bd">
  <xsd:schema xmlns:xsd="http://www.w3.org/2001/XMLSchema" xmlns:xs="http://www.w3.org/2001/XMLSchema" xmlns:p="http://schemas.microsoft.com/office/2006/metadata/properties" xmlns:ns1="http://schemas.microsoft.com/sharepoint/v3" xmlns:ns3="32678723-8c06-45e1-8bd0-318b9868a43d" xmlns:ns4="5789755c-de38-4fe3-9623-40afa3bba1e2" targetNamespace="http://schemas.microsoft.com/office/2006/metadata/properties" ma:root="true" ma:fieldsID="f8428b18b1972f9b77187e724b7ab97a" ns1:_="" ns3:_="" ns4:_="">
    <xsd:import namespace="http://schemas.microsoft.com/sharepoint/v3"/>
    <xsd:import namespace="32678723-8c06-45e1-8bd0-318b9868a43d"/>
    <xsd:import namespace="5789755c-de38-4fe3-9623-40afa3bba1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78723-8c06-45e1-8bd0-318b9868a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9755c-de38-4fe3-9623-40afa3bba1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2C7E28-C5CD-43A5-A051-84E021C995F7}">
  <ds:schemaRefs>
    <ds:schemaRef ds:uri="http://schemas.microsoft.com/office/2006/documentManagement/types"/>
    <ds:schemaRef ds:uri="http://www.w3.org/XML/1998/namespace"/>
    <ds:schemaRef ds:uri="http://purl.org/dc/dcmitype/"/>
    <ds:schemaRef ds:uri="32678723-8c06-45e1-8bd0-318b9868a43d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789755c-de38-4fe3-9623-40afa3bba1e2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4250439-A2DF-4ABC-A224-0B5B606E87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520E1F-B9C6-4CC9-820E-95FE497BA1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678723-8c06-45e1-8bd0-318b9868a43d"/>
    <ds:schemaRef ds:uri="5789755c-de38-4fe3-9623-40afa3bba1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Amrooni</dc:creator>
  <cp:lastModifiedBy>McKenzie Brenda [RCD]</cp:lastModifiedBy>
  <dcterms:created xsi:type="dcterms:W3CDTF">2020-10-14T18:38:48Z</dcterms:created>
  <dcterms:modified xsi:type="dcterms:W3CDTF">2026-01-14T10:26:39Z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0x010100831AA938FE962A45A3E19DCBCF209F91</vt:lpwstr>
  </property>
</Properties>
</file>