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Workforce Lead\Workforce\"/>
    </mc:Choice>
  </mc:AlternateContent>
  <bookViews>
    <workbookView xWindow="0" yWindow="0" windowWidth="23040" windowHeight="9080" tabRatio="439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S22" i="1"/>
  <c r="R22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5" i="1"/>
  <c r="M17" i="1" l="1"/>
  <c r="O18" i="1" l="1"/>
  <c r="N11" i="1"/>
  <c r="O11" i="1"/>
  <c r="J11" i="1"/>
  <c r="K11" i="1"/>
  <c r="L11" i="1"/>
  <c r="M11" i="1"/>
  <c r="P11" i="1" l="1"/>
  <c r="N6" i="1" l="1"/>
  <c r="O6" i="1"/>
  <c r="J6" i="1"/>
  <c r="K6" i="1"/>
  <c r="L6" i="1"/>
  <c r="M6" i="1"/>
  <c r="P6" i="1" l="1"/>
  <c r="J10" i="1" l="1"/>
  <c r="J7" i="1"/>
  <c r="J18" i="1" l="1"/>
  <c r="M7" i="1" l="1"/>
  <c r="M9" i="1"/>
  <c r="M8" i="1"/>
  <c r="M10" i="1"/>
  <c r="M12" i="1"/>
  <c r="M13" i="1"/>
  <c r="M14" i="1"/>
  <c r="M15" i="1"/>
  <c r="M16" i="1"/>
  <c r="M19" i="1"/>
  <c r="M20" i="1"/>
  <c r="M21" i="1"/>
  <c r="M5" i="1"/>
  <c r="L7" i="1"/>
  <c r="L9" i="1"/>
  <c r="L8" i="1"/>
  <c r="L10" i="1"/>
  <c r="L12" i="1"/>
  <c r="L13" i="1"/>
  <c r="L14" i="1"/>
  <c r="L15" i="1"/>
  <c r="L16" i="1"/>
  <c r="L17" i="1"/>
  <c r="L18" i="1"/>
  <c r="L19" i="1"/>
  <c r="L20" i="1"/>
  <c r="L21" i="1"/>
  <c r="L5" i="1"/>
  <c r="K7" i="1"/>
  <c r="K9" i="1"/>
  <c r="K8" i="1"/>
  <c r="K10" i="1"/>
  <c r="K12" i="1"/>
  <c r="K13" i="1"/>
  <c r="K14" i="1"/>
  <c r="K15" i="1"/>
  <c r="K16" i="1"/>
  <c r="K17" i="1"/>
  <c r="K19" i="1"/>
  <c r="K20" i="1"/>
  <c r="K21" i="1"/>
  <c r="K5" i="1"/>
  <c r="J9" i="1"/>
  <c r="J8" i="1"/>
  <c r="J12" i="1"/>
  <c r="J13" i="1"/>
  <c r="J14" i="1"/>
  <c r="J15" i="1"/>
  <c r="J16" i="1"/>
  <c r="J17" i="1"/>
  <c r="J19" i="1"/>
  <c r="J20" i="1"/>
  <c r="J21" i="1"/>
  <c r="J5" i="1"/>
  <c r="N7" i="1" l="1"/>
  <c r="N9" i="1" l="1"/>
  <c r="G22" i="1" l="1"/>
  <c r="F22" i="1"/>
  <c r="L22" i="1" l="1"/>
  <c r="N5" i="1"/>
  <c r="O5" i="1"/>
  <c r="P5" i="1" l="1"/>
  <c r="E22" i="1"/>
  <c r="D22" i="1"/>
  <c r="C22" i="1"/>
  <c r="B22" i="1"/>
  <c r="K22" i="1" l="1"/>
  <c r="J22" i="1"/>
  <c r="O7" i="1"/>
  <c r="N8" i="1"/>
  <c r="O8" i="1"/>
  <c r="O9" i="1"/>
  <c r="P9" i="1" l="1"/>
  <c r="P7" i="1"/>
  <c r="P8" i="1"/>
  <c r="O21" i="1" l="1"/>
  <c r="N21" i="1"/>
  <c r="O20" i="1"/>
  <c r="N20" i="1"/>
  <c r="O19" i="1"/>
  <c r="N19" i="1"/>
  <c r="N18" i="1"/>
  <c r="N17" i="1"/>
  <c r="O17" i="1"/>
  <c r="N16" i="1"/>
  <c r="O16" i="1"/>
  <c r="O15" i="1"/>
  <c r="N15" i="1"/>
  <c r="N14" i="1"/>
  <c r="O14" i="1"/>
  <c r="N13" i="1"/>
  <c r="O13" i="1"/>
  <c r="O12" i="1"/>
  <c r="N12" i="1"/>
  <c r="N10" i="1"/>
  <c r="O10" i="1"/>
  <c r="N22" i="1" l="1"/>
  <c r="O22" i="1"/>
  <c r="P21" i="1"/>
  <c r="P13" i="1"/>
  <c r="P17" i="1"/>
  <c r="P15" i="1"/>
  <c r="P19" i="1"/>
  <c r="P12" i="1"/>
  <c r="P20" i="1"/>
  <c r="P18" i="1"/>
  <c r="P10" i="1"/>
  <c r="P14" i="1"/>
  <c r="P16" i="1"/>
  <c r="P22" i="1" l="1"/>
  <c r="I22" i="1"/>
  <c r="H22" i="1"/>
  <c r="M22" i="1" l="1"/>
</calcChain>
</file>

<file path=xl/sharedStrings.xml><?xml version="1.0" encoding="utf-8"?>
<sst xmlns="http://schemas.openxmlformats.org/spreadsheetml/2006/main" count="86" uniqueCount="32">
  <si>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</si>
  <si>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</si>
  <si>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</si>
  <si>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</si>
  <si>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</si>
  <si>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</si>
  <si>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</si>
  <si>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</si>
  <si>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</si>
  <si>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</si>
  <si>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</si>
  <si>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</si>
  <si>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</si>
  <si>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</si>
  <si>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</si>
  <si>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</si>
  <si>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</si>
  <si>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</si>
  <si>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</si>
  <si>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</si>
  <si>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</si>
  <si>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</si>
  <si>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</si>
  <si>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</si>
  <si>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Acute Frailty Unit</t>
  </si>
  <si>
    <t>Lascelles</t>
  </si>
  <si>
    <t>Rowan</t>
  </si>
  <si>
    <t>Wensleydale</t>
  </si>
  <si>
    <t>Fountains</t>
  </si>
  <si>
    <t>Bolton</t>
  </si>
  <si>
    <t>September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</si>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</sst>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7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9" fontId="2" fillId="2" borderId="9" xfId="1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164" fontId="2" fillId="2" borderId="7" xfId="0" applyNumberFormat="1" applyFont="1" applyFill="1" applyBorder="1"/>
    <xf numFmtId="0" fontId="2" fillId="2" borderId="12" xfId="0" applyFont="1" applyFill="1" applyBorder="1"/>
    <xf numFmtId="0" fontId="0" fillId="2" borderId="13" xfId="0" applyFill="1" applyBorder="1"/>
    <xf numFmtId="0" fontId="0" fillId="0" borderId="1" xfId="0" applyFill="1" applyBorder="1"/>
    <xf numFmtId="0" fontId="0" fillId="0" borderId="0" xfId="0" applyFill="1"/>
    <xf numFmtId="0" fontId="0" fillId="2" borderId="1" xfId="0" applyFont="1" applyFill="1" applyBorder="1"/>
    <xf numFmtId="164" fontId="0" fillId="2" borderId="12" xfId="0" applyNumberFormat="1" applyFill="1" applyBorder="1"/>
    <xf numFmtId="164" fontId="0" fillId="2" borderId="0" xfId="0" applyNumberFormat="1" applyFill="1" applyBorder="1"/>
    <xf numFmtId="2" fontId="2" fillId="2" borderId="8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NumberFormat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2" xfId="0" applyNumberFormat="1" applyFill="1" applyBorder="1"/>
    <xf numFmtId="164" fontId="0" fillId="2" borderId="12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164" fontId="2" fillId="2" borderId="10" xfId="0" applyNumberFormat="1" applyFont="1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9" fontId="2" fillId="2" borderId="9" xfId="1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164" fontId="2" fillId="2" borderId="3" xfId="0" applyNumberFormat="1" applyFont="1" applyFill="1" applyBorder="1"/>
    <xf numFmtId="164" fontId="2" fillId="2" borderId="12" xfId="0" applyNumberFormat="1" applyFont="1" applyFill="1" applyBorder="1"/>
    <xf numFmtId="164" fontId="0" fillId="2" borderId="14" xfId="0" applyNumberFormat="1" applyFill="1" applyBorder="1"/>
    <xf numFmtId="164" fontId="0" fillId="2" borderId="15" xfId="0" applyNumberFormat="1" applyFill="1" applyBorder="1"/>
    <xf numFmtId="0" fontId="0" fillId="2" borderId="2" xfId="0" applyFill="1" applyBorder="1"/>
    <xf numFmtId="0" fontId="7" fillId="0" borderId="16" xfId="2" applyFont="1" applyBorder="1"/>
    <xf numFmtId="0" fontId="6" fillId="0" borderId="16" xfId="5" applyFont="1" applyFill="1" applyBorder="1" applyAlignment="1">
      <alignment horizontal="right" wrapText="1"/>
    </xf>
    <xf numFmtId="0" fontId="0" fillId="0" borderId="16" xfId="0" applyFill="1" applyBorder="1"/>
    <xf numFmtId="0" fontId="3" fillId="3" borderId="1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6">
    <cellStyle name="Normal" xfId="0" builtinId="0"/>
    <cellStyle name="Normal 2" xfId="2"/>
    <cellStyle name="Normal 3" xfId="4"/>
    <cellStyle name="Normal_Care Hours" xfId="5"/>
    <cellStyle name="Percent" xfId="1" builtinId="5"/>
    <cellStyle name="Percent 2" xfId="3"/>
  </cellStyles>
  <dxfs count="14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topLeftCell="D1" zoomScaleNormal="100" workbookViewId="0">
      <pane ySplit="1" topLeftCell="A2" activePane="bottomLeft" state="frozen"/>
      <selection pane="bottomLeft" activeCell="B1" sqref="B1:T1"/>
    </sheetView>
  </sheetViews>
  <sheetFormatPr defaultColWidth="9.1796875" defaultRowHeight="14.5" x14ac:dyDescent="0.35"/>
  <cols>
    <col min="1" max="1" width="19.81640625" style="1" bestFit="1" customWidth="1"/>
    <col min="2" max="2" width="8.453125" style="1" bestFit="1" customWidth="1"/>
    <col min="3" max="3" width="10.1796875" style="1" customWidth="1"/>
    <col min="4" max="4" width="10.81640625" style="1" customWidth="1"/>
    <col min="5" max="5" width="9" style="1" bestFit="1" customWidth="1"/>
    <col min="6" max="6" width="8.453125" style="1" bestFit="1" customWidth="1"/>
    <col min="7" max="7" width="9.81640625" style="1" customWidth="1"/>
    <col min="8" max="8" width="8.453125" style="1" bestFit="1" customWidth="1"/>
    <col min="9" max="9" width="8" style="1" bestFit="1" customWidth="1"/>
    <col min="10" max="10" width="9" style="1" bestFit="1" customWidth="1"/>
    <col min="11" max="11" width="7.81640625" style="1" bestFit="1" customWidth="1"/>
    <col min="12" max="12" width="8" style="1" customWidth="1"/>
    <col min="13" max="13" width="7.8164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6.453125" style="1" bestFit="1" customWidth="1"/>
    <col min="20" max="20" width="7.453125" style="1" bestFit="1" customWidth="1"/>
    <col min="21" max="21" width="19.81640625" style="1" bestFit="1" customWidth="1"/>
    <col min="22" max="22" width="9.54296875" style="1" bestFit="1" customWidth="1"/>
    <col min="23" max="25" width="7.1796875" style="1" bestFit="1" customWidth="1"/>
    <col min="26" max="26" width="8" style="1" customWidth="1"/>
    <col min="27" max="27" width="7.81640625" style="1" customWidth="1"/>
    <col min="28" max="28" width="7.453125" style="1" bestFit="1" customWidth="1"/>
    <col min="29" max="16384" width="9.1796875" style="1"/>
  </cols>
  <sheetData>
    <row r="1" spans="1:28" x14ac:dyDescent="0.35">
      <c r="B1" s="66" t="s">
        <v>31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  <c r="U1" s="74" t="s">
        <v>30</v>
      </c>
      <c r="V1" s="75"/>
      <c r="W1" s="75"/>
      <c r="X1" s="75"/>
      <c r="Y1" s="75"/>
      <c r="Z1" s="75"/>
      <c r="AA1" s="75"/>
      <c r="AB1" s="75"/>
    </row>
    <row r="2" spans="1:28" x14ac:dyDescent="0.35">
      <c r="A2" s="8"/>
      <c r="B2" s="72" t="s">
        <v>0</v>
      </c>
      <c r="C2" s="69"/>
      <c r="D2" s="69"/>
      <c r="E2" s="70"/>
      <c r="F2" s="72" t="s">
        <v>1</v>
      </c>
      <c r="G2" s="69"/>
      <c r="H2" s="69"/>
      <c r="I2" s="70"/>
      <c r="J2" s="72" t="s">
        <v>0</v>
      </c>
      <c r="K2" s="69"/>
      <c r="L2" s="69" t="s">
        <v>1</v>
      </c>
      <c r="M2" s="70"/>
      <c r="N2" s="72" t="s">
        <v>2</v>
      </c>
      <c r="O2" s="69"/>
      <c r="P2" s="70"/>
      <c r="Q2" s="9" t="s">
        <v>18</v>
      </c>
      <c r="R2" s="72" t="s">
        <v>20</v>
      </c>
      <c r="S2" s="69"/>
      <c r="T2" s="73"/>
      <c r="U2" s="42"/>
      <c r="V2" s="69" t="s">
        <v>0</v>
      </c>
      <c r="W2" s="69"/>
      <c r="X2" s="69" t="s">
        <v>1</v>
      </c>
      <c r="Y2" s="70"/>
      <c r="Z2" s="71" t="s">
        <v>20</v>
      </c>
      <c r="AA2" s="71"/>
      <c r="AB2" s="71"/>
    </row>
    <row r="3" spans="1:28" x14ac:dyDescent="0.35">
      <c r="A3" s="8"/>
      <c r="B3" s="72" t="s">
        <v>3</v>
      </c>
      <c r="C3" s="69"/>
      <c r="D3" s="69" t="s">
        <v>4</v>
      </c>
      <c r="E3" s="70"/>
      <c r="F3" s="72" t="s">
        <v>3</v>
      </c>
      <c r="G3" s="69"/>
      <c r="H3" s="69" t="s">
        <v>4</v>
      </c>
      <c r="I3" s="70"/>
      <c r="J3" s="21" t="s">
        <v>3</v>
      </c>
      <c r="K3" s="22" t="s">
        <v>4</v>
      </c>
      <c r="L3" s="22" t="s">
        <v>3</v>
      </c>
      <c r="M3" s="23" t="s">
        <v>4</v>
      </c>
      <c r="N3" s="10" t="s">
        <v>3</v>
      </c>
      <c r="O3" s="11" t="s">
        <v>4</v>
      </c>
      <c r="P3" s="12" t="s">
        <v>2</v>
      </c>
      <c r="Q3" s="9" t="s">
        <v>19</v>
      </c>
      <c r="R3" s="10" t="s">
        <v>3</v>
      </c>
      <c r="S3" s="11" t="s">
        <v>4</v>
      </c>
      <c r="T3" s="31" t="s">
        <v>5</v>
      </c>
      <c r="U3" s="11"/>
      <c r="V3" s="22" t="s">
        <v>3</v>
      </c>
      <c r="W3" s="22" t="s">
        <v>4</v>
      </c>
      <c r="X3" s="22" t="s">
        <v>3</v>
      </c>
      <c r="Y3" s="23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17</v>
      </c>
      <c r="K4" s="19" t="s">
        <v>17</v>
      </c>
      <c r="L4" s="19" t="s">
        <v>17</v>
      </c>
      <c r="M4" s="20" t="s">
        <v>17</v>
      </c>
      <c r="N4" s="15"/>
      <c r="O4" s="16"/>
      <c r="P4" s="17"/>
      <c r="Q4" s="62"/>
      <c r="R4" s="15"/>
      <c r="S4" s="16"/>
      <c r="T4" s="32"/>
      <c r="U4" s="16"/>
      <c r="V4" s="19" t="s">
        <v>17</v>
      </c>
      <c r="W4" s="19" t="s">
        <v>17</v>
      </c>
      <c r="X4" s="19" t="s">
        <v>17</v>
      </c>
      <c r="Y4" s="20" t="s">
        <v>17</v>
      </c>
      <c r="Z4" s="15"/>
      <c r="AA4" s="16"/>
      <c r="AB4" s="16"/>
    </row>
    <row r="5" spans="1:28" ht="16" thickTop="1" x14ac:dyDescent="0.35">
      <c r="A5" s="35" t="s">
        <v>24</v>
      </c>
      <c r="B5" s="43">
        <v>1581</v>
      </c>
      <c r="C5" s="43">
        <v>1486.25</v>
      </c>
      <c r="D5" s="43">
        <v>1441.5</v>
      </c>
      <c r="E5" s="43">
        <v>1368.75</v>
      </c>
      <c r="F5" s="43">
        <v>1023</v>
      </c>
      <c r="G5" s="43">
        <v>1078</v>
      </c>
      <c r="H5" s="43">
        <v>682</v>
      </c>
      <c r="I5" s="43">
        <v>770</v>
      </c>
      <c r="J5" s="5">
        <f>C5/B5</f>
        <v>0.9400695762175838</v>
      </c>
      <c r="K5" s="6">
        <f>E5/D5</f>
        <v>0.94953173777315292</v>
      </c>
      <c r="L5" s="6">
        <f>G5/F5</f>
        <v>1.053763440860215</v>
      </c>
      <c r="M5" s="7">
        <f>I5/H5</f>
        <v>1.1290322580645162</v>
      </c>
      <c r="N5" s="3">
        <f>C5+G5</f>
        <v>2564.25</v>
      </c>
      <c r="O5" s="4">
        <f>E5+I5</f>
        <v>2138.75</v>
      </c>
      <c r="P5" s="51">
        <f>N5+O5</f>
        <v>4703</v>
      </c>
      <c r="Q5" s="63">
        <v>525</v>
      </c>
      <c r="R5" s="49">
        <f>N5/Q5</f>
        <v>4.8842857142857143</v>
      </c>
      <c r="S5" s="37">
        <f>O5/Q5</f>
        <v>4.0738095238095235</v>
      </c>
      <c r="T5" s="36">
        <f>P5/Q5</f>
        <v>8.9580952380952379</v>
      </c>
      <c r="U5" s="35" t="s">
        <v>24</v>
      </c>
      <c r="V5" s="52">
        <v>0.87333965844402273</v>
      </c>
      <c r="W5" s="53">
        <v>0.84316105908197481</v>
      </c>
      <c r="X5" s="53">
        <v>0.967741935483871</v>
      </c>
      <c r="Y5" s="54">
        <v>0.99474584555229706</v>
      </c>
      <c r="Z5" s="48">
        <v>7.0558035714285712</v>
      </c>
      <c r="AA5" s="49">
        <v>5.6364087301587302</v>
      </c>
      <c r="AB5" s="47">
        <v>12.692212301587304</v>
      </c>
    </row>
    <row r="6" spans="1:28" ht="15.5" x14ac:dyDescent="0.35">
      <c r="A6" s="35" t="s">
        <v>29</v>
      </c>
      <c r="B6" s="43">
        <v>1953</v>
      </c>
      <c r="C6" s="43">
        <v>1977.3333333333335</v>
      </c>
      <c r="D6" s="43">
        <v>1581</v>
      </c>
      <c r="E6" s="43">
        <v>1676.5</v>
      </c>
      <c r="F6" s="43">
        <v>1023</v>
      </c>
      <c r="G6" s="43">
        <v>1078</v>
      </c>
      <c r="H6" s="43">
        <v>682</v>
      </c>
      <c r="I6" s="43">
        <v>792</v>
      </c>
      <c r="J6" s="5">
        <f>C6/B6</f>
        <v>1.0124594640723674</v>
      </c>
      <c r="K6" s="6">
        <f>E6/D6</f>
        <v>1.0604048070841239</v>
      </c>
      <c r="L6" s="6">
        <f>G6/F6</f>
        <v>1.053763440860215</v>
      </c>
      <c r="M6" s="7">
        <f>I6/H6</f>
        <v>1.1612903225806452</v>
      </c>
      <c r="N6" s="3">
        <f>C6+G6</f>
        <v>3055.3333333333335</v>
      </c>
      <c r="O6" s="4">
        <f>E6+I6</f>
        <v>2468.5</v>
      </c>
      <c r="P6" s="51">
        <f>N6+O6</f>
        <v>5523.8333333333339</v>
      </c>
      <c r="Q6" s="63">
        <v>710</v>
      </c>
      <c r="R6" s="49">
        <f t="shared" ref="R6:R22" si="0">N6/Q6</f>
        <v>4.3032863849765262</v>
      </c>
      <c r="S6" s="49">
        <f t="shared" ref="S6:S22" si="1">O6/Q6</f>
        <v>3.4767605633802816</v>
      </c>
      <c r="T6" s="47">
        <f t="shared" ref="T6:T22" si="2">P6/Q6</f>
        <v>7.7800469483568087</v>
      </c>
      <c r="U6" s="35" t="s">
        <v>29</v>
      </c>
      <c r="V6" s="52">
        <v>0.9434203789042499</v>
      </c>
      <c r="W6" s="53">
        <v>1.0490196078431373</v>
      </c>
      <c r="X6" s="53">
        <v>0.978494623655914</v>
      </c>
      <c r="Y6" s="54">
        <v>1.0483870967741935</v>
      </c>
      <c r="Z6" s="48">
        <v>4.401702786377709</v>
      </c>
      <c r="AA6" s="49">
        <v>3.6741486068111455</v>
      </c>
      <c r="AB6" s="47">
        <v>8.075851393188854</v>
      </c>
    </row>
    <row r="7" spans="1:28" ht="15.5" x14ac:dyDescent="0.35">
      <c r="A7" s="2" t="s">
        <v>21</v>
      </c>
      <c r="B7" s="43">
        <v>1844.5</v>
      </c>
      <c r="C7" s="43">
        <v>1816.5833333333333</v>
      </c>
      <c r="D7" s="43">
        <v>1705</v>
      </c>
      <c r="E7" s="43">
        <v>1533.7333333333333</v>
      </c>
      <c r="F7" s="43">
        <v>1364</v>
      </c>
      <c r="G7" s="43">
        <v>1363.5</v>
      </c>
      <c r="H7" s="43">
        <v>1364</v>
      </c>
      <c r="I7" s="43">
        <v>1311</v>
      </c>
      <c r="J7" s="5">
        <f>C7/B7</f>
        <v>0.98486491370741847</v>
      </c>
      <c r="K7" s="6">
        <f t="shared" ref="K7:K21" si="3">E7/D7</f>
        <v>0.89955034213098728</v>
      </c>
      <c r="L7" s="6">
        <f t="shared" ref="L7:L21" si="4">G7/F7</f>
        <v>0.99963343108504399</v>
      </c>
      <c r="M7" s="7">
        <f t="shared" ref="M7:M21" si="5">I7/H7</f>
        <v>0.96114369501466279</v>
      </c>
      <c r="N7" s="3">
        <f>C7+G7</f>
        <v>3180.083333333333</v>
      </c>
      <c r="O7" s="4">
        <f>E7+I7</f>
        <v>2844.7333333333336</v>
      </c>
      <c r="P7" s="2">
        <f>N7+O7</f>
        <v>6024.8166666666666</v>
      </c>
      <c r="Q7" s="63">
        <v>906</v>
      </c>
      <c r="R7" s="49">
        <f t="shared" si="0"/>
        <v>3.510025754231052</v>
      </c>
      <c r="S7" s="49">
        <f t="shared" si="1"/>
        <v>3.1398822663723327</v>
      </c>
      <c r="T7" s="47">
        <f t="shared" si="2"/>
        <v>6.6499080206033847</v>
      </c>
      <c r="U7" s="1" t="s">
        <v>21</v>
      </c>
      <c r="V7" s="52">
        <v>0.96634137525978137</v>
      </c>
      <c r="W7" s="53">
        <v>0.80410557184750731</v>
      </c>
      <c r="X7" s="53">
        <v>0.93548387096774188</v>
      </c>
      <c r="Y7" s="54">
        <v>0.92741935483870963</v>
      </c>
      <c r="Z7" s="44">
        <v>4.072458943630715</v>
      </c>
      <c r="AA7" s="45">
        <v>3.5099866844207721</v>
      </c>
      <c r="AB7" s="46">
        <v>7.5824456280514871</v>
      </c>
    </row>
    <row r="8" spans="1:28" x14ac:dyDescent="0.35">
      <c r="A8" s="2" t="s">
        <v>28</v>
      </c>
      <c r="B8" s="43">
        <v>1844.5</v>
      </c>
      <c r="C8" s="43">
        <v>1797.6666666666667</v>
      </c>
      <c r="D8" s="43">
        <v>1658.5</v>
      </c>
      <c r="E8" s="43">
        <v>1662.3333333333335</v>
      </c>
      <c r="F8" s="43">
        <v>1364</v>
      </c>
      <c r="G8" s="43">
        <v>1301.75</v>
      </c>
      <c r="H8" s="43">
        <v>1023</v>
      </c>
      <c r="I8" s="43">
        <v>1289</v>
      </c>
      <c r="J8" s="5">
        <f t="shared" ref="J8:J21" si="6">C8/B8</f>
        <v>0.974609198518117</v>
      </c>
      <c r="K8" s="6">
        <f t="shared" si="3"/>
        <v>1.0023113254949252</v>
      </c>
      <c r="L8" s="6">
        <f t="shared" si="4"/>
        <v>0.95436217008797652</v>
      </c>
      <c r="M8" s="7">
        <f t="shared" si="5"/>
        <v>1.260019550342131</v>
      </c>
      <c r="N8" s="3">
        <f>C8+G8</f>
        <v>3099.416666666667</v>
      </c>
      <c r="O8" s="4">
        <f>E8+I8</f>
        <v>2951.3333333333335</v>
      </c>
      <c r="P8" s="51">
        <f>N8+O8</f>
        <v>6050.75</v>
      </c>
      <c r="Q8" s="64">
        <v>779</v>
      </c>
      <c r="R8" s="49">
        <f t="shared" si="0"/>
        <v>3.9787120239623452</v>
      </c>
      <c r="S8" s="49">
        <f t="shared" si="1"/>
        <v>3.7886178861788622</v>
      </c>
      <c r="T8" s="47">
        <f t="shared" si="2"/>
        <v>7.767329910141207</v>
      </c>
      <c r="U8" s="2" t="s">
        <v>28</v>
      </c>
      <c r="V8" s="52">
        <v>0.91474654377880182</v>
      </c>
      <c r="W8" s="53">
        <v>0.91136569189026229</v>
      </c>
      <c r="X8" s="53">
        <v>0.91129032258064513</v>
      </c>
      <c r="Y8" s="54">
        <v>1.0039915281850764</v>
      </c>
      <c r="Z8" s="44">
        <v>4.3282865583456429</v>
      </c>
      <c r="AA8" s="45">
        <v>3.7497538158542585</v>
      </c>
      <c r="AB8" s="46">
        <v>8.078040374199901</v>
      </c>
    </row>
    <row r="9" spans="1:28" x14ac:dyDescent="0.35">
      <c r="A9" s="2" t="s">
        <v>9</v>
      </c>
      <c r="B9" s="43">
        <v>1844.5</v>
      </c>
      <c r="C9" s="43">
        <v>1746</v>
      </c>
      <c r="D9" s="43">
        <v>1395</v>
      </c>
      <c r="E9" s="43">
        <v>1247.1666666666665</v>
      </c>
      <c r="F9" s="43">
        <v>1705</v>
      </c>
      <c r="G9" s="43">
        <v>1584</v>
      </c>
      <c r="H9" s="43">
        <v>1023</v>
      </c>
      <c r="I9" s="43">
        <v>979</v>
      </c>
      <c r="J9" s="5">
        <f>C9/B9</f>
        <v>0.94659799403632416</v>
      </c>
      <c r="K9" s="6">
        <f>E9/D9</f>
        <v>0.89402628434886489</v>
      </c>
      <c r="L9" s="6">
        <f>G9/F9</f>
        <v>0.92903225806451617</v>
      </c>
      <c r="M9" s="7">
        <f>I9/H9</f>
        <v>0.956989247311828</v>
      </c>
      <c r="N9" s="3">
        <f>C9+G9</f>
        <v>3330</v>
      </c>
      <c r="O9" s="4">
        <f>E9+I9</f>
        <v>2226.1666666666665</v>
      </c>
      <c r="P9" s="51">
        <f>N9+O9</f>
        <v>5556.1666666666661</v>
      </c>
      <c r="Q9" s="64">
        <v>555</v>
      </c>
      <c r="R9" s="49">
        <f t="shared" si="0"/>
        <v>6</v>
      </c>
      <c r="S9" s="49">
        <f t="shared" si="1"/>
        <v>4.0111111111111111</v>
      </c>
      <c r="T9" s="47">
        <f t="shared" si="2"/>
        <v>10.011111111111109</v>
      </c>
      <c r="U9" s="2" t="s">
        <v>9</v>
      </c>
      <c r="V9" s="52">
        <v>0.94862202945694407</v>
      </c>
      <c r="W9" s="53">
        <v>0.90412186379928317</v>
      </c>
      <c r="X9" s="53">
        <v>0.9258064516129032</v>
      </c>
      <c r="Y9" s="54">
        <v>0.90420332355816224</v>
      </c>
      <c r="Z9" s="44">
        <v>7.3960740740740745</v>
      </c>
      <c r="AA9" s="45">
        <v>4.8583333333333334</v>
      </c>
      <c r="AB9" s="46">
        <v>12.254407407407408</v>
      </c>
    </row>
    <row r="10" spans="1:28" s="34" customFormat="1" x14ac:dyDescent="0.35">
      <c r="A10" s="2" t="s">
        <v>10</v>
      </c>
      <c r="B10" s="43">
        <v>1224.5</v>
      </c>
      <c r="C10" s="43">
        <v>1230</v>
      </c>
      <c r="D10" s="43">
        <v>1333</v>
      </c>
      <c r="E10" s="43">
        <v>1279</v>
      </c>
      <c r="F10" s="43">
        <v>1023</v>
      </c>
      <c r="G10" s="43">
        <v>1028.5</v>
      </c>
      <c r="H10" s="43">
        <v>1023</v>
      </c>
      <c r="I10" s="43">
        <v>1058</v>
      </c>
      <c r="J10" s="5">
        <f>C10/B10</f>
        <v>1.004491629236423</v>
      </c>
      <c r="K10" s="6">
        <f t="shared" si="3"/>
        <v>0.95948987246811701</v>
      </c>
      <c r="L10" s="6">
        <f t="shared" si="4"/>
        <v>1.0053763440860215</v>
      </c>
      <c r="M10" s="7">
        <f t="shared" si="5"/>
        <v>1.0342130987292277</v>
      </c>
      <c r="N10" s="3">
        <f t="shared" ref="N10:N16" si="7">C10+G10</f>
        <v>2258.5</v>
      </c>
      <c r="O10" s="4">
        <f t="shared" ref="O10:O13" si="8">E10+I10</f>
        <v>2337</v>
      </c>
      <c r="P10" s="51">
        <f t="shared" ref="P10:P21" si="9">N10+O10</f>
        <v>4595.5</v>
      </c>
      <c r="Q10" s="64">
        <v>663</v>
      </c>
      <c r="R10" s="49">
        <f t="shared" si="0"/>
        <v>3.4064856711915534</v>
      </c>
      <c r="S10" s="49">
        <f t="shared" si="1"/>
        <v>3.5248868778280542</v>
      </c>
      <c r="T10" s="47">
        <f t="shared" si="2"/>
        <v>6.9313725490196081</v>
      </c>
      <c r="U10" s="2" t="s">
        <v>10</v>
      </c>
      <c r="V10" s="52">
        <v>0.94385463454471208</v>
      </c>
      <c r="W10" s="53">
        <v>0.88034508627156793</v>
      </c>
      <c r="X10" s="53">
        <v>0.93548387096774188</v>
      </c>
      <c r="Y10" s="54">
        <v>0.89247311827956988</v>
      </c>
      <c r="Z10" s="44">
        <v>3.9638836772983113</v>
      </c>
      <c r="AA10" s="45">
        <v>3.9146341463414633</v>
      </c>
      <c r="AB10" s="46">
        <v>7.8785178236397746</v>
      </c>
    </row>
    <row r="11" spans="1:28" x14ac:dyDescent="0.35">
      <c r="A11" s="2" t="s">
        <v>11</v>
      </c>
      <c r="B11" s="43">
        <v>2325</v>
      </c>
      <c r="C11" s="43">
        <v>2389.75</v>
      </c>
      <c r="D11" s="43">
        <v>372</v>
      </c>
      <c r="E11" s="43">
        <v>116</v>
      </c>
      <c r="F11" s="43">
        <v>1705</v>
      </c>
      <c r="G11" s="43">
        <v>2057.5</v>
      </c>
      <c r="H11" s="43">
        <v>341</v>
      </c>
      <c r="I11" s="43">
        <v>220</v>
      </c>
      <c r="J11" s="5">
        <f>C11/B11</f>
        <v>1.0278494623655914</v>
      </c>
      <c r="K11" s="6">
        <f t="shared" ref="K11" si="10">E11/D11</f>
        <v>0.31182795698924731</v>
      </c>
      <c r="L11" s="6">
        <f t="shared" ref="L11" si="11">G11/F11</f>
        <v>1.2067448680351907</v>
      </c>
      <c r="M11" s="7">
        <f t="shared" ref="M11" si="12">I11/H11</f>
        <v>0.64516129032258063</v>
      </c>
      <c r="N11" s="3">
        <f t="shared" ref="N11" si="13">C11+G11</f>
        <v>4447.25</v>
      </c>
      <c r="O11" s="4">
        <f t="shared" ref="O11" si="14">E11+I11</f>
        <v>336</v>
      </c>
      <c r="P11" s="51">
        <f t="shared" ref="P11" si="15">N11+O11</f>
        <v>4783.25</v>
      </c>
      <c r="Q11" s="64">
        <v>175</v>
      </c>
      <c r="R11" s="49">
        <f t="shared" si="0"/>
        <v>25.412857142857142</v>
      </c>
      <c r="S11" s="49">
        <f t="shared" si="1"/>
        <v>1.92</v>
      </c>
      <c r="T11" s="47">
        <f t="shared" si="2"/>
        <v>27.332857142857144</v>
      </c>
      <c r="U11" s="2" t="s">
        <v>11</v>
      </c>
      <c r="V11" s="52">
        <v>0.96014336917562726</v>
      </c>
      <c r="W11" s="53">
        <v>0.44086021505376344</v>
      </c>
      <c r="X11" s="53">
        <v>1.1612903225806452</v>
      </c>
      <c r="Y11" s="54">
        <v>0.36534701857282503</v>
      </c>
      <c r="Z11" s="44">
        <v>27.352813852813856</v>
      </c>
      <c r="AA11" s="45">
        <v>1.8739177489177488</v>
      </c>
      <c r="AB11" s="46">
        <v>29.226731601731604</v>
      </c>
    </row>
    <row r="12" spans="1:28" x14ac:dyDescent="0.35">
      <c r="A12" s="2" t="s">
        <v>23</v>
      </c>
      <c r="B12" s="43">
        <v>1844.5</v>
      </c>
      <c r="C12" s="43">
        <v>1843.1166666666668</v>
      </c>
      <c r="D12" s="43">
        <v>1705</v>
      </c>
      <c r="E12" s="43">
        <v>1545.7333333333333</v>
      </c>
      <c r="F12" s="43">
        <v>1364</v>
      </c>
      <c r="G12" s="43">
        <v>1358.75</v>
      </c>
      <c r="H12" s="43">
        <v>1364</v>
      </c>
      <c r="I12" s="43">
        <v>1322</v>
      </c>
      <c r="J12" s="5">
        <f t="shared" si="6"/>
        <v>0.9992500225896811</v>
      </c>
      <c r="K12" s="6">
        <f t="shared" si="3"/>
        <v>0.90658846529814274</v>
      </c>
      <c r="L12" s="6">
        <f t="shared" si="4"/>
        <v>0.99615102639296182</v>
      </c>
      <c r="M12" s="7">
        <f t="shared" si="5"/>
        <v>0.96920821114369504</v>
      </c>
      <c r="N12" s="3">
        <f t="shared" si="7"/>
        <v>3201.8666666666668</v>
      </c>
      <c r="O12" s="4">
        <f t="shared" si="8"/>
        <v>2867.7333333333336</v>
      </c>
      <c r="P12" s="51">
        <f t="shared" si="9"/>
        <v>6069.6</v>
      </c>
      <c r="Q12" s="64">
        <v>893</v>
      </c>
      <c r="R12" s="49">
        <f t="shared" si="0"/>
        <v>3.5855169839492351</v>
      </c>
      <c r="S12" s="49">
        <f t="shared" si="1"/>
        <v>3.2113475177304966</v>
      </c>
      <c r="T12" s="47">
        <f t="shared" si="2"/>
        <v>6.7968645016797318</v>
      </c>
      <c r="U12" s="2" t="s">
        <v>23</v>
      </c>
      <c r="V12" s="52">
        <v>0.97890123791452066</v>
      </c>
      <c r="W12" s="53">
        <v>0.95620723362658844</v>
      </c>
      <c r="X12" s="53">
        <v>0.95161290322580649</v>
      </c>
      <c r="Y12" s="54">
        <v>0.93346774193548387</v>
      </c>
      <c r="Z12" s="44">
        <v>3.8843345848977884</v>
      </c>
      <c r="AA12" s="45">
        <v>3.6340216937838963</v>
      </c>
      <c r="AB12" s="46">
        <v>7.5183562786816847</v>
      </c>
    </row>
    <row r="13" spans="1:28" x14ac:dyDescent="0.35">
      <c r="A13" s="2" t="s">
        <v>25</v>
      </c>
      <c r="B13" s="43">
        <v>976.5</v>
      </c>
      <c r="C13" s="43">
        <v>921.16666666666652</v>
      </c>
      <c r="D13" s="43">
        <v>992</v>
      </c>
      <c r="E13" s="43">
        <v>876</v>
      </c>
      <c r="F13" s="43">
        <v>682</v>
      </c>
      <c r="G13" s="43">
        <v>682.25</v>
      </c>
      <c r="H13" s="43">
        <v>341</v>
      </c>
      <c r="I13" s="43">
        <v>341.75</v>
      </c>
      <c r="J13" s="5">
        <f t="shared" si="6"/>
        <v>0.94333504010923352</v>
      </c>
      <c r="K13" s="6">
        <f t="shared" si="3"/>
        <v>0.88306451612903225</v>
      </c>
      <c r="L13" s="6">
        <f t="shared" si="4"/>
        <v>1.0003665689149561</v>
      </c>
      <c r="M13" s="7">
        <f t="shared" si="5"/>
        <v>1.0021994134897361</v>
      </c>
      <c r="N13" s="3">
        <f t="shared" si="7"/>
        <v>1603.4166666666665</v>
      </c>
      <c r="O13" s="4">
        <f t="shared" si="8"/>
        <v>1217.75</v>
      </c>
      <c r="P13" s="51">
        <f t="shared" si="9"/>
        <v>2821.1666666666665</v>
      </c>
      <c r="Q13" s="64">
        <v>335</v>
      </c>
      <c r="R13" s="49">
        <f t="shared" si="0"/>
        <v>4.7863184079601986</v>
      </c>
      <c r="S13" s="49">
        <f t="shared" si="1"/>
        <v>3.6350746268656717</v>
      </c>
      <c r="T13" s="47">
        <f t="shared" si="2"/>
        <v>8.4213930348258703</v>
      </c>
      <c r="U13" s="2" t="s">
        <v>25</v>
      </c>
      <c r="V13" s="52">
        <v>0.95835466803208758</v>
      </c>
      <c r="W13" s="53">
        <v>0.85945900537634401</v>
      </c>
      <c r="X13" s="53">
        <v>0.96847507331378302</v>
      </c>
      <c r="Y13" s="54">
        <v>0.97409579667644186</v>
      </c>
      <c r="Z13" s="44">
        <v>4.7794411177644713</v>
      </c>
      <c r="AA13" s="45">
        <v>3.5471556886227544</v>
      </c>
      <c r="AB13" s="46">
        <v>8.3265968063872258</v>
      </c>
    </row>
    <row r="14" spans="1:28" x14ac:dyDescent="0.35">
      <c r="A14" s="2" t="s">
        <v>12</v>
      </c>
      <c r="B14" s="43">
        <v>3345</v>
      </c>
      <c r="C14" s="43">
        <v>2931.6666666666661</v>
      </c>
      <c r="D14" s="43">
        <v>930</v>
      </c>
      <c r="E14" s="43">
        <v>832.75</v>
      </c>
      <c r="F14" s="43">
        <v>2046</v>
      </c>
      <c r="G14" s="43">
        <v>2065.9</v>
      </c>
      <c r="H14" s="43">
        <v>682</v>
      </c>
      <c r="I14" s="43">
        <v>725</v>
      </c>
      <c r="J14" s="5">
        <f t="shared" si="6"/>
        <v>0.876432486297957</v>
      </c>
      <c r="K14" s="6">
        <f t="shared" si="3"/>
        <v>0.89543010752688168</v>
      </c>
      <c r="L14" s="6">
        <f t="shared" si="4"/>
        <v>1.0097262952101662</v>
      </c>
      <c r="M14" s="7">
        <f t="shared" si="5"/>
        <v>1.063049853372434</v>
      </c>
      <c r="N14" s="3">
        <f t="shared" si="7"/>
        <v>4997.5666666666657</v>
      </c>
      <c r="O14" s="4">
        <f>E14+I14</f>
        <v>1557.75</v>
      </c>
      <c r="P14" s="51">
        <f t="shared" si="9"/>
        <v>6555.3166666666657</v>
      </c>
      <c r="Q14" s="65">
        <v>619</v>
      </c>
      <c r="R14" s="49">
        <f t="shared" si="0"/>
        <v>8.0736133548734497</v>
      </c>
      <c r="S14" s="49">
        <f t="shared" si="1"/>
        <v>2.5165589660743133</v>
      </c>
      <c r="T14" s="47">
        <f t="shared" si="2"/>
        <v>10.590172320947763</v>
      </c>
      <c r="U14" s="2" t="s">
        <v>12</v>
      </c>
      <c r="V14" s="52">
        <v>0.79770802192326851</v>
      </c>
      <c r="W14" s="53">
        <v>0.9096774193548387</v>
      </c>
      <c r="X14" s="53">
        <v>0.90868361029651357</v>
      </c>
      <c r="Y14" s="54">
        <v>0.93988269794721413</v>
      </c>
      <c r="Z14" s="44">
        <v>8.6238095238095234</v>
      </c>
      <c r="AA14" s="45">
        <v>2.8323809523809524</v>
      </c>
      <c r="AB14" s="46">
        <v>11.456190476190477</v>
      </c>
    </row>
    <row r="15" spans="1:28" s="34" customFormat="1" x14ac:dyDescent="0.35">
      <c r="A15" s="33" t="s">
        <v>13</v>
      </c>
      <c r="B15" s="43">
        <v>1844.5</v>
      </c>
      <c r="C15" s="43">
        <v>1905.1333333333334</v>
      </c>
      <c r="D15" s="43">
        <v>1255.5</v>
      </c>
      <c r="E15" s="43">
        <v>1185</v>
      </c>
      <c r="F15" s="43">
        <v>1364</v>
      </c>
      <c r="G15" s="43">
        <v>1369.5</v>
      </c>
      <c r="H15" s="43">
        <v>1023</v>
      </c>
      <c r="I15" s="43">
        <v>1106.5833333333333</v>
      </c>
      <c r="J15" s="5">
        <f t="shared" si="6"/>
        <v>1.0328725038402458</v>
      </c>
      <c r="K15" s="6">
        <f t="shared" si="3"/>
        <v>0.9438470728793309</v>
      </c>
      <c r="L15" s="6">
        <f t="shared" si="4"/>
        <v>1.0040322580645162</v>
      </c>
      <c r="M15" s="7">
        <f t="shared" si="5"/>
        <v>1.0817041381557511</v>
      </c>
      <c r="N15" s="3">
        <f t="shared" si="7"/>
        <v>3274.6333333333332</v>
      </c>
      <c r="O15" s="4">
        <f t="shared" ref="O15:O21" si="16">E15+I15</f>
        <v>2291.583333333333</v>
      </c>
      <c r="P15" s="51">
        <f t="shared" si="9"/>
        <v>5566.2166666666662</v>
      </c>
      <c r="Q15" s="64">
        <v>820</v>
      </c>
      <c r="R15" s="49">
        <f t="shared" si="0"/>
        <v>3.9934552845528453</v>
      </c>
      <c r="S15" s="49">
        <f t="shared" si="1"/>
        <v>2.7946138211382112</v>
      </c>
      <c r="T15" s="47">
        <f t="shared" si="2"/>
        <v>6.788069105691056</v>
      </c>
      <c r="U15" s="2" t="s">
        <v>13</v>
      </c>
      <c r="V15" s="52">
        <v>1.0040932502033073</v>
      </c>
      <c r="W15" s="53">
        <v>0.88361874419222097</v>
      </c>
      <c r="X15" s="53">
        <v>0.93548387096774188</v>
      </c>
      <c r="Y15" s="54">
        <v>0.89379276637341154</v>
      </c>
      <c r="Z15" s="44">
        <v>4.559839650145773</v>
      </c>
      <c r="AA15" s="45">
        <v>2.9500485908649177</v>
      </c>
      <c r="AB15" s="46">
        <v>7.5098882410106906</v>
      </c>
    </row>
    <row r="16" spans="1:28" x14ac:dyDescent="0.35">
      <c r="A16" s="2" t="s">
        <v>14</v>
      </c>
      <c r="B16" s="43">
        <v>1844.5</v>
      </c>
      <c r="C16" s="43">
        <v>1876.3000000000002</v>
      </c>
      <c r="D16" s="43">
        <v>1581</v>
      </c>
      <c r="E16" s="43">
        <v>1594.7333333333333</v>
      </c>
      <c r="F16" s="43">
        <v>1364</v>
      </c>
      <c r="G16" s="43">
        <v>1364</v>
      </c>
      <c r="H16" s="43">
        <v>1023</v>
      </c>
      <c r="I16" s="43">
        <v>1326</v>
      </c>
      <c r="J16" s="5">
        <f t="shared" si="6"/>
        <v>1.0172404445649228</v>
      </c>
      <c r="K16" s="6">
        <f t="shared" si="3"/>
        <v>1.0086864853468269</v>
      </c>
      <c r="L16" s="6">
        <f t="shared" si="4"/>
        <v>1</v>
      </c>
      <c r="M16" s="7">
        <f t="shared" si="5"/>
        <v>1.2961876832844574</v>
      </c>
      <c r="N16" s="3">
        <f t="shared" si="7"/>
        <v>3240.3</v>
      </c>
      <c r="O16" s="4">
        <f t="shared" si="16"/>
        <v>2920.7333333333336</v>
      </c>
      <c r="P16" s="51">
        <f t="shared" si="9"/>
        <v>6161.0333333333338</v>
      </c>
      <c r="Q16" s="64">
        <v>912</v>
      </c>
      <c r="R16" s="49">
        <f t="shared" si="0"/>
        <v>3.5529605263157897</v>
      </c>
      <c r="S16" s="49">
        <f t="shared" si="1"/>
        <v>3.202558479532164</v>
      </c>
      <c r="T16" s="47">
        <f t="shared" si="2"/>
        <v>6.7555190058479537</v>
      </c>
      <c r="U16" s="33" t="s">
        <v>14</v>
      </c>
      <c r="V16" s="52">
        <v>1.0068672630342459</v>
      </c>
      <c r="W16" s="53">
        <v>1.0203984819734346</v>
      </c>
      <c r="X16" s="53">
        <v>0.95161290322580649</v>
      </c>
      <c r="Y16" s="54">
        <v>1.053763440860215</v>
      </c>
      <c r="Z16" s="44">
        <v>3.9538429406850462</v>
      </c>
      <c r="AA16" s="45">
        <v>3.3724937343358397</v>
      </c>
      <c r="AB16" s="46">
        <v>7.3263366750208858</v>
      </c>
    </row>
    <row r="17" spans="1:28" x14ac:dyDescent="0.35">
      <c r="A17" s="2" t="s">
        <v>26</v>
      </c>
      <c r="B17" s="43">
        <v>824.6</v>
      </c>
      <c r="C17" s="43">
        <v>805.75</v>
      </c>
      <c r="D17" s="43">
        <v>496</v>
      </c>
      <c r="E17" s="43">
        <v>415.75</v>
      </c>
      <c r="F17" s="43">
        <v>713</v>
      </c>
      <c r="G17" s="43">
        <v>660</v>
      </c>
      <c r="H17" s="43">
        <v>341</v>
      </c>
      <c r="I17" s="43">
        <v>220</v>
      </c>
      <c r="J17" s="5">
        <f t="shared" si="6"/>
        <v>0.9771404317244724</v>
      </c>
      <c r="K17" s="6">
        <f t="shared" si="3"/>
        <v>0.83820564516129037</v>
      </c>
      <c r="L17" s="6">
        <f t="shared" si="4"/>
        <v>0.92566619915848525</v>
      </c>
      <c r="M17" s="7">
        <f>I17/H17</f>
        <v>0.64516129032258063</v>
      </c>
      <c r="N17" s="3">
        <f>C17+G17</f>
        <v>1465.75</v>
      </c>
      <c r="O17" s="4">
        <f t="shared" si="16"/>
        <v>635.75</v>
      </c>
      <c r="P17" s="51">
        <f t="shared" si="9"/>
        <v>2101.5</v>
      </c>
      <c r="Q17" s="64">
        <v>173</v>
      </c>
      <c r="R17" s="49">
        <f t="shared" si="0"/>
        <v>8.4725433526011553</v>
      </c>
      <c r="S17" s="49">
        <f t="shared" si="1"/>
        <v>3.6748554913294798</v>
      </c>
      <c r="T17" s="47">
        <f t="shared" si="2"/>
        <v>12.147398843930636</v>
      </c>
      <c r="U17" s="2" t="s">
        <v>26</v>
      </c>
      <c r="V17" s="52">
        <v>0.9252971137521222</v>
      </c>
      <c r="W17" s="53">
        <v>0.71875</v>
      </c>
      <c r="X17" s="53">
        <v>0.92543244506778854</v>
      </c>
      <c r="Y17" s="54">
        <v>0.54838709677419351</v>
      </c>
      <c r="Z17" s="44">
        <v>10.163095238095238</v>
      </c>
      <c r="AA17" s="45">
        <v>3.8821428571428571</v>
      </c>
      <c r="AB17" s="46">
        <v>14.045238095238094</v>
      </c>
    </row>
    <row r="18" spans="1:28" s="34" customFormat="1" x14ac:dyDescent="0.35">
      <c r="A18" s="2" t="s">
        <v>22</v>
      </c>
      <c r="B18" s="43">
        <v>730</v>
      </c>
      <c r="C18" s="43">
        <v>718.5</v>
      </c>
      <c r="D18" s="43">
        <v>0</v>
      </c>
      <c r="E18" s="43">
        <v>0</v>
      </c>
      <c r="F18" s="43">
        <v>716</v>
      </c>
      <c r="G18" s="43">
        <v>708</v>
      </c>
      <c r="H18" s="43">
        <v>0</v>
      </c>
      <c r="I18" s="43">
        <v>0</v>
      </c>
      <c r="J18" s="5">
        <f>C18/B18</f>
        <v>0.98424657534246573</v>
      </c>
      <c r="K18" s="4">
        <v>0</v>
      </c>
      <c r="L18" s="6">
        <f t="shared" si="4"/>
        <v>0.98882681564245811</v>
      </c>
      <c r="M18" s="4">
        <v>0</v>
      </c>
      <c r="N18" s="3">
        <f>C18+G18</f>
        <v>1426.5</v>
      </c>
      <c r="O18" s="4">
        <f t="shared" si="16"/>
        <v>0</v>
      </c>
      <c r="P18" s="51">
        <f t="shared" si="9"/>
        <v>1426.5</v>
      </c>
      <c r="Q18" s="64">
        <v>87</v>
      </c>
      <c r="R18" s="49">
        <f t="shared" si="0"/>
        <v>16.396551724137932</v>
      </c>
      <c r="S18" s="49">
        <f t="shared" si="1"/>
        <v>0</v>
      </c>
      <c r="T18" s="47">
        <f t="shared" si="2"/>
        <v>16.396551724137932</v>
      </c>
      <c r="U18" s="2" t="s">
        <v>22</v>
      </c>
      <c r="V18" s="52">
        <v>0.98599852616064854</v>
      </c>
      <c r="W18" s="51">
        <v>0</v>
      </c>
      <c r="X18" s="53">
        <v>1</v>
      </c>
      <c r="Y18" s="51">
        <v>0</v>
      </c>
      <c r="Z18" s="44">
        <v>16.621951219512194</v>
      </c>
      <c r="AA18" s="45">
        <v>0</v>
      </c>
      <c r="AB18" s="46">
        <v>16.621951219512194</v>
      </c>
    </row>
    <row r="19" spans="1:28" x14ac:dyDescent="0.35">
      <c r="A19" s="2" t="s">
        <v>15</v>
      </c>
      <c r="B19" s="43">
        <v>1131.5</v>
      </c>
      <c r="C19" s="43">
        <v>1138.25</v>
      </c>
      <c r="D19" s="43">
        <v>945.5</v>
      </c>
      <c r="E19" s="43">
        <v>774.5</v>
      </c>
      <c r="F19" s="43">
        <v>713</v>
      </c>
      <c r="G19" s="43">
        <v>683</v>
      </c>
      <c r="H19" s="43">
        <v>682</v>
      </c>
      <c r="I19" s="43">
        <v>682</v>
      </c>
      <c r="J19" s="5">
        <f t="shared" si="6"/>
        <v>1.0059655324790102</v>
      </c>
      <c r="K19" s="6">
        <f t="shared" si="3"/>
        <v>0.81914331041776833</v>
      </c>
      <c r="L19" s="6">
        <f t="shared" si="4"/>
        <v>0.95792426367461425</v>
      </c>
      <c r="M19" s="7">
        <f t="shared" si="5"/>
        <v>1</v>
      </c>
      <c r="N19" s="3">
        <f>C19+G19</f>
        <v>1821.25</v>
      </c>
      <c r="O19" s="4">
        <f t="shared" si="16"/>
        <v>1456.5</v>
      </c>
      <c r="P19" s="51">
        <f t="shared" si="9"/>
        <v>3277.75</v>
      </c>
      <c r="Q19" s="64">
        <v>463</v>
      </c>
      <c r="R19" s="49">
        <f t="shared" si="0"/>
        <v>3.9335853131749459</v>
      </c>
      <c r="S19" s="49">
        <f t="shared" si="1"/>
        <v>3.1457883369330455</v>
      </c>
      <c r="T19" s="47">
        <f t="shared" si="2"/>
        <v>7.0793736501079918</v>
      </c>
      <c r="U19" s="2" t="s">
        <v>15</v>
      </c>
      <c r="V19" s="52">
        <v>0.88820150243040208</v>
      </c>
      <c r="W19" s="53">
        <v>0.86911686938127974</v>
      </c>
      <c r="X19" s="53">
        <v>0.92566619915848525</v>
      </c>
      <c r="Y19" s="54">
        <v>1.0480205278592376</v>
      </c>
      <c r="Z19" s="44">
        <v>4.4164456233421747</v>
      </c>
      <c r="AA19" s="45">
        <v>4.0755968169761276</v>
      </c>
      <c r="AB19" s="46">
        <v>8.4920424403183024</v>
      </c>
    </row>
    <row r="20" spans="1:28" x14ac:dyDescent="0.35">
      <c r="A20" s="2" t="s">
        <v>27</v>
      </c>
      <c r="B20" s="43">
        <v>2604</v>
      </c>
      <c r="C20" s="43">
        <v>2523.25</v>
      </c>
      <c r="D20" s="43">
        <v>1333</v>
      </c>
      <c r="E20" s="43">
        <v>1212</v>
      </c>
      <c r="F20" s="43">
        <v>2387</v>
      </c>
      <c r="G20" s="43">
        <v>2266.75</v>
      </c>
      <c r="H20" s="43">
        <v>1023</v>
      </c>
      <c r="I20" s="43">
        <v>968.66666666666674</v>
      </c>
      <c r="J20" s="5">
        <f t="shared" si="6"/>
        <v>0.96899001536098306</v>
      </c>
      <c r="K20" s="6">
        <f t="shared" si="3"/>
        <v>0.90922730682670672</v>
      </c>
      <c r="L20" s="6">
        <f t="shared" si="4"/>
        <v>0.94962295768747385</v>
      </c>
      <c r="M20" s="7">
        <f t="shared" si="5"/>
        <v>0.94688823721081794</v>
      </c>
      <c r="N20" s="3">
        <f>C20+G20</f>
        <v>4790</v>
      </c>
      <c r="O20" s="4">
        <f t="shared" si="16"/>
        <v>2180.666666666667</v>
      </c>
      <c r="P20" s="51">
        <f t="shared" si="9"/>
        <v>6970.666666666667</v>
      </c>
      <c r="Q20" s="64">
        <v>795</v>
      </c>
      <c r="R20" s="49">
        <f t="shared" si="0"/>
        <v>6.0251572327044025</v>
      </c>
      <c r="S20" s="49">
        <f t="shared" si="1"/>
        <v>2.7429769392033547</v>
      </c>
      <c r="T20" s="47">
        <f t="shared" si="2"/>
        <v>8.7681341719077572</v>
      </c>
      <c r="U20" s="2" t="s">
        <v>27</v>
      </c>
      <c r="V20" s="52">
        <v>0.96097030209933421</v>
      </c>
      <c r="W20" s="53">
        <v>0.91360340085021263</v>
      </c>
      <c r="X20" s="53">
        <v>0.94679514034352741</v>
      </c>
      <c r="Y20" s="54">
        <v>0.92399804496578686</v>
      </c>
      <c r="Z20" s="44">
        <v>6.5597337006427914</v>
      </c>
      <c r="AA20" s="45">
        <v>2.9794536271809</v>
      </c>
      <c r="AB20" s="46">
        <v>9.5391873278236918</v>
      </c>
    </row>
    <row r="21" spans="1:28" ht="15" thickBot="1" x14ac:dyDescent="0.4">
      <c r="A21" s="2" t="s">
        <v>16</v>
      </c>
      <c r="B21" s="43">
        <v>1076.5</v>
      </c>
      <c r="C21" s="43">
        <v>1046.25</v>
      </c>
      <c r="D21" s="43">
        <v>356.5</v>
      </c>
      <c r="E21" s="43">
        <v>289</v>
      </c>
      <c r="F21" s="43">
        <v>1067.5</v>
      </c>
      <c r="G21" s="43">
        <v>1056</v>
      </c>
      <c r="H21" s="43">
        <v>356.5</v>
      </c>
      <c r="I21" s="43">
        <v>345</v>
      </c>
      <c r="J21" s="5">
        <f t="shared" si="6"/>
        <v>0.97189967487227125</v>
      </c>
      <c r="K21" s="6">
        <f t="shared" si="3"/>
        <v>0.81065918653576441</v>
      </c>
      <c r="L21" s="6">
        <f t="shared" si="4"/>
        <v>0.98922716627634666</v>
      </c>
      <c r="M21" s="7">
        <f t="shared" si="5"/>
        <v>0.967741935483871</v>
      </c>
      <c r="N21" s="3">
        <f>C21+G21</f>
        <v>2102.25</v>
      </c>
      <c r="O21" s="4">
        <f t="shared" si="16"/>
        <v>634</v>
      </c>
      <c r="P21" s="51">
        <f t="shared" si="9"/>
        <v>2736.25</v>
      </c>
      <c r="Q21" s="64">
        <v>193</v>
      </c>
      <c r="R21" s="60">
        <f t="shared" si="0"/>
        <v>10.892487046632125</v>
      </c>
      <c r="S21" s="60">
        <f t="shared" si="1"/>
        <v>3.2849740932642488</v>
      </c>
      <c r="T21" s="61">
        <f t="shared" si="2"/>
        <v>14.177461139896373</v>
      </c>
      <c r="U21" s="2" t="s">
        <v>16</v>
      </c>
      <c r="V21" s="52">
        <v>1.0009881422924902</v>
      </c>
      <c r="W21" s="53">
        <v>0.98800599700149927</v>
      </c>
      <c r="X21" s="53">
        <v>0.98168674698795177</v>
      </c>
      <c r="Y21" s="54">
        <v>1.0028985507246377</v>
      </c>
      <c r="Z21" s="44">
        <v>9.7668269230769234</v>
      </c>
      <c r="AA21" s="45">
        <v>3.2475961538461537</v>
      </c>
      <c r="AB21" s="46">
        <v>13.014423076923077</v>
      </c>
    </row>
    <row r="22" spans="1:28" ht="15" thickTop="1" x14ac:dyDescent="0.35">
      <c r="A22" s="24" t="s">
        <v>2</v>
      </c>
      <c r="B22" s="24">
        <f t="shared" ref="B22:G22" si="17">SUM(B5:B21)</f>
        <v>28838.6</v>
      </c>
      <c r="C22" s="38">
        <f t="shared" si="17"/>
        <v>28152.966666666667</v>
      </c>
      <c r="D22" s="38">
        <f t="shared" si="17"/>
        <v>19080.5</v>
      </c>
      <c r="E22" s="24">
        <f t="shared" si="17"/>
        <v>17608.95</v>
      </c>
      <c r="F22" s="24">
        <f t="shared" si="17"/>
        <v>21623.5</v>
      </c>
      <c r="G22" s="38">
        <f t="shared" si="17"/>
        <v>21705.4</v>
      </c>
      <c r="H22" s="24">
        <f t="shared" ref="H22:I22" si="18">SUM(H5:H21)</f>
        <v>12973.5</v>
      </c>
      <c r="I22" s="24">
        <f t="shared" si="18"/>
        <v>13456</v>
      </c>
      <c r="J22" s="27">
        <f>C22/B22</f>
        <v>0.97622515193756521</v>
      </c>
      <c r="K22" s="28">
        <f>E22/D22</f>
        <v>0.92287675899478527</v>
      </c>
      <c r="L22" s="28">
        <f>G22/F22</f>
        <v>1.003787545956945</v>
      </c>
      <c r="M22" s="29">
        <f>I22/H22</f>
        <v>1.0371911974409374</v>
      </c>
      <c r="N22" s="25">
        <f>SUM(N5:N21)</f>
        <v>49858.366666666676</v>
      </c>
      <c r="O22" s="26">
        <f>SUM(O5:O21)</f>
        <v>31064.95</v>
      </c>
      <c r="P22" s="26">
        <f>SUM(P5:P21)</f>
        <v>80923.316666666666</v>
      </c>
      <c r="Q22" s="11">
        <v>9603</v>
      </c>
      <c r="R22" s="58">
        <f t="shared" si="0"/>
        <v>5.1919573744316025</v>
      </c>
      <c r="S22" s="41">
        <f t="shared" si="1"/>
        <v>3.234921378735812</v>
      </c>
      <c r="T22" s="59">
        <f t="shared" si="2"/>
        <v>8.4268787531674132</v>
      </c>
      <c r="U22" s="30"/>
      <c r="V22" s="55">
        <v>0.9366166944032458</v>
      </c>
      <c r="W22" s="56">
        <v>0.89897940443395008</v>
      </c>
      <c r="X22" s="56">
        <v>0.96003986741765757</v>
      </c>
      <c r="Y22" s="57">
        <v>0.93194337293627527</v>
      </c>
      <c r="Z22" s="50">
        <v>5.7907524527689933</v>
      </c>
      <c r="AA22" s="50">
        <v>3.552925079056191</v>
      </c>
      <c r="AB22" s="50">
        <v>9.3436775318251861</v>
      </c>
    </row>
    <row r="23" spans="1:28" x14ac:dyDescent="0.35">
      <c r="A23" s="11"/>
      <c r="B23" s="11"/>
      <c r="C23" s="39"/>
      <c r="D23" s="11"/>
      <c r="E23" s="11"/>
      <c r="F23" s="11"/>
      <c r="G23" s="39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41"/>
      <c r="S23" s="41"/>
      <c r="T23" s="41"/>
      <c r="U23" s="41"/>
      <c r="V23" s="40"/>
      <c r="W23" s="40"/>
      <c r="X23" s="40"/>
      <c r="Y23" s="40"/>
      <c r="Z23" s="41"/>
      <c r="AA23" s="41"/>
      <c r="AB23" s="41"/>
    </row>
    <row r="24" spans="1:28" x14ac:dyDescent="0.35">
      <c r="A24" s="13"/>
    </row>
  </sheetData>
  <mergeCells count="15">
    <mergeCell ref="B3:C3"/>
    <mergeCell ref="D3:E3"/>
    <mergeCell ref="F2:I2"/>
    <mergeCell ref="F3:G3"/>
    <mergeCell ref="H3:I3"/>
    <mergeCell ref="B2:E2"/>
    <mergeCell ref="B1:T1"/>
    <mergeCell ref="V2:W2"/>
    <mergeCell ref="X2:Y2"/>
    <mergeCell ref="Z2:AB2"/>
    <mergeCell ref="J2:K2"/>
    <mergeCell ref="L2:M2"/>
    <mergeCell ref="N2:P2"/>
    <mergeCell ref="R2:T2"/>
    <mergeCell ref="U1:AB1"/>
  </mergeCells>
  <conditionalFormatting sqref="J22:M22">
    <cfRule type="cellIs" dxfId="13" priority="144" operator="lessThan">
      <formula>0.9</formula>
    </cfRule>
    <cfRule type="cellIs" dxfId="12" priority="145" operator="greaterThan">
      <formula>1.1</formula>
    </cfRule>
  </conditionalFormatting>
  <conditionalFormatting sqref="J22:M22">
    <cfRule type="cellIs" dxfId="11" priority="147" stopIfTrue="1" operator="greaterThan">
      <formula>1.1</formula>
    </cfRule>
  </conditionalFormatting>
  <conditionalFormatting sqref="V23:Y23 J18 J19:M21 L18 V12:Y17 J5:M17 V5:Y7">
    <cfRule type="cellIs" dxfId="10" priority="100" operator="greaterThan">
      <formula>1.1</formula>
    </cfRule>
  </conditionalFormatting>
  <conditionalFormatting sqref="J18 J19:M21 L18 V12:Y17 J5:M17 V5:Y7">
    <cfRule type="cellIs" dxfId="9" priority="54" operator="lessThan">
      <formula>0.9</formula>
    </cfRule>
  </conditionalFormatting>
  <conditionalFormatting sqref="V22:Y22">
    <cfRule type="cellIs" dxfId="8" priority="9" operator="lessThan">
      <formula>0.9</formula>
    </cfRule>
    <cfRule type="cellIs" dxfId="7" priority="10" operator="greaterThan">
      <formula>1.1</formula>
    </cfRule>
  </conditionalFormatting>
  <conditionalFormatting sqref="V22:Y22">
    <cfRule type="cellIs" dxfId="6" priority="11" stopIfTrue="1" operator="greaterThan">
      <formula>1.1</formula>
    </cfRule>
  </conditionalFormatting>
  <conditionalFormatting sqref="V18 V19:Y21 X18 V11:X11 V10:Y10">
    <cfRule type="cellIs" dxfId="5" priority="8" operator="greaterThan">
      <formula>1.1</formula>
    </cfRule>
  </conditionalFormatting>
  <conditionalFormatting sqref="V18 V19:Y21 X18 V11:X11 V10:Y10">
    <cfRule type="cellIs" dxfId="4" priority="7" operator="lessThan">
      <formula>0.9</formula>
    </cfRule>
  </conditionalFormatting>
  <conditionalFormatting sqref="V9:Y9">
    <cfRule type="cellIs" dxfId="3" priority="4" operator="greaterThan">
      <formula>1.1</formula>
    </cfRule>
  </conditionalFormatting>
  <conditionalFormatting sqref="V9:Y9">
    <cfRule type="cellIs" dxfId="2" priority="3" operator="lessThan">
      <formula>0.9</formula>
    </cfRule>
  </conditionalFormatting>
  <conditionalFormatting sqref="V8:Y8">
    <cfRule type="cellIs" dxfId="1" priority="2" operator="greaterThan">
      <formula>1.1</formula>
    </cfRule>
  </conditionalFormatting>
  <conditionalFormatting sqref="V8:Y8">
    <cfRule type="cellIs" dxfId="0" priority="1" operator="lessThan">
      <formula>0.9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2C7E28-C5CD-43A5-A051-84E021C995F7}">
  <ds:schemaRefs>
    <ds:schemaRef ds:uri="http://www.w3.org/XML/1998/namespace"/>
    <ds:schemaRef ds:uri="32678723-8c06-45e1-8bd0-318b9868a43d"/>
    <ds:schemaRef ds:uri="http://schemas.microsoft.com/office/2006/documentManagement/types"/>
    <ds:schemaRef ds:uri="5789755c-de38-4fe3-9623-40afa3bba1e2"/>
    <ds:schemaRef ds:uri="http://schemas.microsoft.com/office/2006/metadata/properties"/>
    <ds:schemaRef ds:uri="http://purl.org/dc/terms/"/>
    <ds:schemaRef ds:uri="http://purl.org/dc/dcmitype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2026-01-14T10:28:21Z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