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I:\Info_Shared\Data\Information Analysis\James A\Reports 2\Safer Staffing\Overviews\"/>
    </mc:Choice>
  </mc:AlternateContent>
  <xr:revisionPtr revIDLastSave="0" documentId="13_ncr:1_{94BBFC18-6357-4F54-8EDB-05694BFB29D1}" xr6:coauthVersionLast="47" xr6:coauthVersionMax="47" xr10:uidLastSave="{00000000-0000-0000-0000-000000000000}"/>
  <bookViews>
    <workbookView xWindow="-120" yWindow="-120" windowWidth="29040" windowHeight="15720" tabRatio="439" xr2:uid="{00000000-000D-0000-FFFF-FFFF00000000}"/>
  </bookViews>
  <sheets>
    <sheet name="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Q22" i="1"/>
  <c r="I22" i="1" l="1"/>
  <c r="H22" i="1"/>
  <c r="G22" i="1"/>
  <c r="F22" i="1"/>
  <c r="E22" i="1"/>
  <c r="D22" i="1"/>
  <c r="C22" i="1"/>
  <c r="B22" i="1"/>
  <c r="J6" i="1" l="1"/>
  <c r="K6" i="1"/>
  <c r="L6" i="1"/>
  <c r="M6" i="1"/>
  <c r="N6" i="1"/>
  <c r="O6" i="1"/>
  <c r="P6" i="1" l="1"/>
  <c r="M18" i="1" l="1"/>
  <c r="O19" i="1" l="1"/>
  <c r="N9" i="1"/>
  <c r="O9" i="1"/>
  <c r="J9" i="1"/>
  <c r="K9" i="1"/>
  <c r="L9" i="1"/>
  <c r="M9" i="1"/>
  <c r="P9" i="1" l="1"/>
  <c r="N7" i="1" l="1"/>
  <c r="O7" i="1"/>
  <c r="J7" i="1"/>
  <c r="K7" i="1"/>
  <c r="L7" i="1"/>
  <c r="M7" i="1"/>
  <c r="P7" i="1" l="1"/>
  <c r="J11" i="1" l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9" i="1"/>
  <c r="L17" i="1"/>
  <c r="L20" i="1"/>
  <c r="L21" i="1"/>
  <c r="L5" i="1"/>
  <c r="K8" i="1"/>
  <c r="K10" i="1"/>
  <c r="K11" i="1"/>
  <c r="K12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L22" i="1" l="1"/>
  <c r="N5" i="1"/>
  <c r="O5" i="1"/>
  <c r="P5" i="1" l="1"/>
  <c r="K22" i="1" l="1"/>
  <c r="J22" i="1"/>
  <c r="O8" i="1"/>
  <c r="N10" i="1"/>
  <c r="O10" i="1"/>
  <c r="P8" i="1" l="1"/>
  <c r="P10" i="1"/>
  <c r="O21" i="1" l="1"/>
  <c r="N21" i="1"/>
  <c r="O20" i="1"/>
  <c r="N20" i="1"/>
  <c r="O17" i="1"/>
  <c r="N17" i="1"/>
  <c r="N19" i="1"/>
  <c r="N18" i="1"/>
  <c r="O18" i="1"/>
  <c r="N16" i="1"/>
  <c r="O16" i="1"/>
  <c r="O15" i="1"/>
  <c r="N15" i="1"/>
  <c r="N14" i="1"/>
  <c r="O14" i="1"/>
  <c r="N13" i="1"/>
  <c r="O13" i="1"/>
  <c r="O12" i="1"/>
  <c r="N12" i="1"/>
  <c r="N11" i="1"/>
  <c r="O11" i="1"/>
  <c r="N22" i="1" l="1"/>
  <c r="R22" i="1" s="1"/>
  <c r="O22" i="1"/>
  <c r="S22" i="1" s="1"/>
  <c r="P21" i="1"/>
  <c r="P13" i="1"/>
  <c r="P18" i="1"/>
  <c r="P15" i="1"/>
  <c r="P17" i="1"/>
  <c r="P12" i="1"/>
  <c r="P20" i="1"/>
  <c r="P19" i="1"/>
  <c r="P11" i="1"/>
  <c r="P14" i="1"/>
  <c r="P16" i="1"/>
  <c r="P22" i="1" l="1"/>
  <c r="T22" i="1" s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<sst xmlns="http://schemas.openxmlformats.org/spreadsheetml/2006/main" count="86" uniqueCount="32">
  <si>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</si>
  <si>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</si>
  <si>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</si>
  <si>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</si>
  <si>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</si>
  <si>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</si>
  <si>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</si>
  <si>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</si>
  <si>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</si>
  <si>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</si>
  <si>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</si>
  <si>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</si>
  <si>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</si>
  <si>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</si>
  <si>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</si>
  <si>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</si>
  <si>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</si>
  <si>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</si>
  <si>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</si>
  <si>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</si>
  <si>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</si>
  <si>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</si>
  <si>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</si>
  <si>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</si>
  <si>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</si>
  <si>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</si>
  <si>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</si>
  <si>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</si>
  <si>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</si>
  <si>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Acute Medical Unit</t>
  </si>
  <si>
    <t>December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</si>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</sst>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theme="1"/>
      </right>
      <top/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5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7" xfId="0" applyNumberFormat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Border="1"/>
    <xf numFmtId="164" fontId="0" fillId="2" borderId="12" xfId="0" applyNumberFormat="1" applyFill="1" applyBorder="1"/>
    <xf numFmtId="164" fontId="0" fillId="2" borderId="0" xfId="0" applyNumberFormat="1" applyFill="1"/>
    <xf numFmtId="2" fontId="2" fillId="2" borderId="8" xfId="0" applyNumberFormat="1" applyFont="1" applyFill="1" applyBorder="1"/>
    <xf numFmtId="2" fontId="2" fillId="2" borderId="0" xfId="0" applyNumberFormat="1" applyFont="1" applyFill="1"/>
    <xf numFmtId="9" fontId="2" fillId="2" borderId="0" xfId="1" applyFont="1" applyFill="1" applyBorder="1"/>
    <xf numFmtId="164" fontId="2" fillId="2" borderId="0" xfId="0" applyNumberFormat="1" applyFont="1" applyFill="1"/>
    <xf numFmtId="164" fontId="0" fillId="0" borderId="3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0" fillId="2" borderId="3" xfId="0" applyNumberFormat="1" applyFill="1" applyBorder="1"/>
    <xf numFmtId="164" fontId="2" fillId="2" borderId="10" xfId="0" applyNumberFormat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Border="1" applyAlignment="1">
      <alignment horizontal="right" wrapText="1"/>
    </xf>
    <xf numFmtId="0" fontId="0" fillId="0" borderId="14" xfId="0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_Care Hours" xfId="5" xr:uid="{00000000-0005-0000-0000-000003000000}"/>
    <cellStyle name="Percent" xfId="1" builtinId="5"/>
    <cellStyle name="Percent 2" xfId="3" xr:uid="{00000000-0005-0000-0000-000005000000}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U2" sqref="U2"/>
    </sheetView>
  </sheetViews>
  <sheetFormatPr defaultColWidth="9.140625" defaultRowHeight="15" x14ac:dyDescent="0.25"/>
  <cols>
    <col min="1" max="1" width="19.85546875" style="1" bestFit="1" customWidth="1"/>
    <col min="2" max="2" width="8.42578125" style="1" bestFit="1" customWidth="1"/>
    <col min="3" max="3" width="10.140625" style="1" customWidth="1"/>
    <col min="4" max="4" width="10.85546875" style="1" customWidth="1"/>
    <col min="5" max="5" width="9" style="1" bestFit="1" customWidth="1"/>
    <col min="6" max="6" width="8.42578125" style="1" bestFit="1" customWidth="1"/>
    <col min="7" max="7" width="9.85546875" style="1" customWidth="1"/>
    <col min="8" max="8" width="8.42578125" style="1" bestFit="1" customWidth="1"/>
    <col min="9" max="9" width="8" style="1" bestFit="1" customWidth="1"/>
    <col min="10" max="10" width="9" style="1" bestFit="1" customWidth="1"/>
    <col min="11" max="11" width="7.85546875" style="1" bestFit="1" customWidth="1"/>
    <col min="12" max="12" width="8" style="1" customWidth="1"/>
    <col min="13" max="13" width="7.85546875" style="1" bestFit="1" customWidth="1"/>
    <col min="14" max="14" width="8" style="1" bestFit="1" customWidth="1"/>
    <col min="15" max="16" width="9" style="1" bestFit="1" customWidth="1"/>
    <col min="17" max="17" width="7.42578125" style="1" bestFit="1" customWidth="1"/>
    <col min="18" max="19" width="6.42578125" style="1" bestFit="1" customWidth="1"/>
    <col min="20" max="20" width="7.42578125" style="1" bestFit="1" customWidth="1"/>
    <col min="21" max="21" width="19.85546875" style="1" bestFit="1" customWidth="1"/>
    <col min="22" max="22" width="9.5703125" style="1" bestFit="1" customWidth="1"/>
    <col min="23" max="25" width="7.140625" style="1" bestFit="1" customWidth="1"/>
    <col min="26" max="26" width="8" style="1" customWidth="1"/>
    <col min="27" max="27" width="7.85546875" style="1" customWidth="1"/>
    <col min="28" max="28" width="7.42578125" style="1" bestFit="1" customWidth="1"/>
    <col min="29" max="16384" width="9.140625" style="1"/>
  </cols>
  <sheetData>
    <row r="1" spans="1:28" x14ac:dyDescent="0.25">
      <c r="B1" s="53" t="s">
        <v>31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  <c r="U1" s="57" t="s">
        <v>30</v>
      </c>
      <c r="V1" s="58"/>
      <c r="W1" s="58"/>
      <c r="X1" s="58"/>
      <c r="Y1" s="58"/>
      <c r="Z1" s="58"/>
      <c r="AA1" s="58"/>
      <c r="AB1" s="58"/>
    </row>
    <row r="2" spans="1:28" x14ac:dyDescent="0.25">
      <c r="A2" s="7"/>
      <c r="B2" s="50" t="s">
        <v>0</v>
      </c>
      <c r="C2" s="51"/>
      <c r="D2" s="51"/>
      <c r="E2" s="52"/>
      <c r="F2" s="50" t="s">
        <v>1</v>
      </c>
      <c r="G2" s="51"/>
      <c r="H2" s="51"/>
      <c r="I2" s="52"/>
      <c r="J2" s="50" t="s">
        <v>0</v>
      </c>
      <c r="K2" s="51"/>
      <c r="L2" s="51" t="s">
        <v>1</v>
      </c>
      <c r="M2" s="52"/>
      <c r="N2" s="50" t="s">
        <v>2</v>
      </c>
      <c r="O2" s="51"/>
      <c r="P2" s="52"/>
      <c r="Q2" s="8" t="s">
        <v>17</v>
      </c>
      <c r="R2" s="50" t="s">
        <v>19</v>
      </c>
      <c r="S2" s="51"/>
      <c r="T2" s="56"/>
      <c r="U2" s="19"/>
      <c r="V2" s="51" t="s">
        <v>0</v>
      </c>
      <c r="W2" s="51"/>
      <c r="X2" s="51" t="s">
        <v>1</v>
      </c>
      <c r="Y2" s="52"/>
      <c r="Z2" s="51" t="s">
        <v>19</v>
      </c>
      <c r="AA2" s="51"/>
      <c r="AB2" s="51"/>
    </row>
    <row r="3" spans="1:28" x14ac:dyDescent="0.25">
      <c r="A3" s="7"/>
      <c r="B3" s="50" t="s">
        <v>3</v>
      </c>
      <c r="C3" s="51"/>
      <c r="D3" s="51" t="s">
        <v>4</v>
      </c>
      <c r="E3" s="52"/>
      <c r="F3" s="50" t="s">
        <v>3</v>
      </c>
      <c r="G3" s="51"/>
      <c r="H3" s="51" t="s">
        <v>4</v>
      </c>
      <c r="I3" s="52"/>
      <c r="J3" s="18" t="s">
        <v>3</v>
      </c>
      <c r="K3" s="19" t="s">
        <v>4</v>
      </c>
      <c r="L3" s="19" t="s">
        <v>3</v>
      </c>
      <c r="M3" s="20" t="s">
        <v>4</v>
      </c>
      <c r="N3" s="9" t="s">
        <v>3</v>
      </c>
      <c r="O3" s="10" t="s">
        <v>4</v>
      </c>
      <c r="P3" s="11" t="s">
        <v>2</v>
      </c>
      <c r="Q3" s="8" t="s">
        <v>18</v>
      </c>
      <c r="R3" s="9" t="s">
        <v>3</v>
      </c>
      <c r="S3" s="10" t="s">
        <v>4</v>
      </c>
      <c r="T3" s="28" t="s">
        <v>5</v>
      </c>
      <c r="U3" s="10"/>
      <c r="V3" s="19" t="s">
        <v>3</v>
      </c>
      <c r="W3" s="19" t="s">
        <v>4</v>
      </c>
      <c r="X3" s="19" t="s">
        <v>3</v>
      </c>
      <c r="Y3" s="20" t="s">
        <v>4</v>
      </c>
      <c r="Z3" s="10" t="s">
        <v>3</v>
      </c>
      <c r="AA3" s="10" t="s">
        <v>4</v>
      </c>
      <c r="AB3" s="10" t="s">
        <v>5</v>
      </c>
    </row>
    <row r="4" spans="1:28" ht="15.75" thickBot="1" x14ac:dyDescent="0.3">
      <c r="A4" s="12" t="s">
        <v>6</v>
      </c>
      <c r="B4" s="13" t="s">
        <v>7</v>
      </c>
      <c r="C4" s="14" t="s">
        <v>8</v>
      </c>
      <c r="D4" s="14" t="s">
        <v>7</v>
      </c>
      <c r="E4" s="12" t="s">
        <v>8</v>
      </c>
      <c r="F4" s="13" t="s">
        <v>7</v>
      </c>
      <c r="G4" s="14" t="s">
        <v>8</v>
      </c>
      <c r="H4" s="14" t="s">
        <v>7</v>
      </c>
      <c r="I4" s="12" t="s">
        <v>8</v>
      </c>
      <c r="J4" s="15" t="s">
        <v>16</v>
      </c>
      <c r="K4" s="16" t="s">
        <v>16</v>
      </c>
      <c r="L4" s="16" t="s">
        <v>16</v>
      </c>
      <c r="M4" s="17" t="s">
        <v>16</v>
      </c>
      <c r="N4" s="13"/>
      <c r="O4" s="14"/>
      <c r="P4" s="12"/>
      <c r="Q4" s="44"/>
      <c r="R4" s="13"/>
      <c r="S4" s="14"/>
      <c r="T4" s="29"/>
      <c r="U4" s="14"/>
      <c r="V4" s="16" t="s">
        <v>16</v>
      </c>
      <c r="W4" s="16" t="s">
        <v>16</v>
      </c>
      <c r="X4" s="16" t="s">
        <v>16</v>
      </c>
      <c r="Y4" s="17" t="s">
        <v>16</v>
      </c>
      <c r="Z4" s="13"/>
      <c r="AA4" s="14"/>
      <c r="AB4" s="14"/>
    </row>
    <row r="5" spans="1:28" ht="15.75" thickTop="1" x14ac:dyDescent="0.25">
      <c r="A5" s="2" t="s">
        <v>23</v>
      </c>
      <c r="B5">
        <v>1581</v>
      </c>
      <c r="C5">
        <v>1471.5</v>
      </c>
      <c r="D5">
        <v>1441.5</v>
      </c>
      <c r="E5">
        <v>1147</v>
      </c>
      <c r="F5">
        <v>1023</v>
      </c>
      <c r="G5">
        <v>1278.55</v>
      </c>
      <c r="H5">
        <v>682</v>
      </c>
      <c r="I5">
        <v>770.5</v>
      </c>
      <c r="J5" s="4">
        <f>C5/B5</f>
        <v>0.93074003795066418</v>
      </c>
      <c r="K5" s="5">
        <f>E5/D5</f>
        <v>0.79569892473118276</v>
      </c>
      <c r="L5" s="5">
        <f>G5/F5</f>
        <v>1.2498044965786901</v>
      </c>
      <c r="M5" s="6">
        <f>I5/H5</f>
        <v>1.1297653958944283</v>
      </c>
      <c r="N5" s="3">
        <f>C5+G5</f>
        <v>2750.05</v>
      </c>
      <c r="O5" s="1">
        <f>E5+I5</f>
        <v>1917.5</v>
      </c>
      <c r="P5" s="1">
        <f>N5+O5</f>
        <v>4667.55</v>
      </c>
      <c r="Q5" s="45">
        <v>665</v>
      </c>
      <c r="R5" s="32">
        <v>4.135413533834587</v>
      </c>
      <c r="S5" s="32">
        <v>2.8834586466165413</v>
      </c>
      <c r="T5" s="31">
        <v>7.0188721804511278</v>
      </c>
      <c r="U5" s="2" t="s">
        <v>23</v>
      </c>
      <c r="V5" s="4">
        <v>0.93168880455407965</v>
      </c>
      <c r="W5" s="5">
        <v>0.84511504197016984</v>
      </c>
      <c r="X5" s="5">
        <v>1.2695503421309873</v>
      </c>
      <c r="Y5" s="6">
        <v>1.0905425219941349</v>
      </c>
      <c r="Z5" s="40">
        <v>4.9057522123893804</v>
      </c>
      <c r="AA5" s="32">
        <v>3.4725368725663714</v>
      </c>
      <c r="AB5" s="31">
        <v>8.3782890849557532</v>
      </c>
    </row>
    <row r="6" spans="1:28" ht="15.75" thickBot="1" x14ac:dyDescent="0.3">
      <c r="A6" s="2" t="s">
        <v>29</v>
      </c>
      <c r="B6">
        <v>1953</v>
      </c>
      <c r="C6">
        <v>1942.75</v>
      </c>
      <c r="D6">
        <v>1441.5</v>
      </c>
      <c r="E6">
        <v>1242.25</v>
      </c>
      <c r="F6">
        <v>1705</v>
      </c>
      <c r="G6">
        <v>1753.5</v>
      </c>
      <c r="H6">
        <v>1023</v>
      </c>
      <c r="I6">
        <v>1035</v>
      </c>
      <c r="J6" s="4">
        <f t="shared" ref="J6" si="0">C6/B6</f>
        <v>0.99475166410650284</v>
      </c>
      <c r="K6" s="5">
        <f t="shared" ref="K6" si="1">E6/D6</f>
        <v>0.861775927852931</v>
      </c>
      <c r="L6" s="5">
        <f t="shared" ref="L6" si="2">G6/F6</f>
        <v>1.0284457478005866</v>
      </c>
      <c r="M6" s="6">
        <f t="shared" ref="M6" si="3">I6/H6</f>
        <v>1.0117302052785924</v>
      </c>
      <c r="N6" s="3">
        <f>C6+G6</f>
        <v>3696.25</v>
      </c>
      <c r="O6" s="1">
        <f t="shared" ref="O6" si="4">E6+I6</f>
        <v>2277.25</v>
      </c>
      <c r="P6" s="1">
        <f t="shared" ref="P6" si="5">N6+O6</f>
        <v>5973.5</v>
      </c>
      <c r="Q6" s="45">
        <v>861</v>
      </c>
      <c r="R6" s="47">
        <v>4.2929732868757258</v>
      </c>
      <c r="S6" s="48">
        <v>2.644889663182346</v>
      </c>
      <c r="T6" s="49">
        <v>6.9378629500580722</v>
      </c>
      <c r="U6" s="2" t="s">
        <v>29</v>
      </c>
      <c r="V6" s="4">
        <v>1.0203447685611879</v>
      </c>
      <c r="W6" s="5">
        <v>0.8725170537634408</v>
      </c>
      <c r="X6" s="5">
        <v>1.0804985337243402</v>
      </c>
      <c r="Y6" s="6">
        <v>1.021505376344086</v>
      </c>
      <c r="Z6" s="37">
        <v>8.1422151443736741</v>
      </c>
      <c r="AA6" s="38">
        <v>4.8890304309978774</v>
      </c>
      <c r="AB6" s="39">
        <v>13.03124557537155</v>
      </c>
    </row>
    <row r="7" spans="1:28" ht="15.75" thickTop="1" x14ac:dyDescent="0.25">
      <c r="A7" s="2" t="s">
        <v>28</v>
      </c>
      <c r="B7">
        <v>1953</v>
      </c>
      <c r="C7">
        <v>2074.67</v>
      </c>
      <c r="D7">
        <v>1736</v>
      </c>
      <c r="E7">
        <v>1356.5</v>
      </c>
      <c r="F7">
        <v>1023</v>
      </c>
      <c r="G7">
        <v>1234</v>
      </c>
      <c r="H7">
        <v>682</v>
      </c>
      <c r="I7">
        <v>968</v>
      </c>
      <c r="J7" s="4">
        <f>C7/B7</f>
        <v>1.0622990271377368</v>
      </c>
      <c r="K7" s="5">
        <f>E7/D7</f>
        <v>0.78139400921658986</v>
      </c>
      <c r="L7" s="5">
        <f>G7/F7</f>
        <v>1.206256109481916</v>
      </c>
      <c r="M7" s="6">
        <f>I7/H7</f>
        <v>1.4193548387096775</v>
      </c>
      <c r="N7" s="3">
        <f>C7+G7</f>
        <v>3308.67</v>
      </c>
      <c r="O7" s="1">
        <f>E7+I7</f>
        <v>2324.5</v>
      </c>
      <c r="P7" s="1">
        <f>N7+O7</f>
        <v>5633.17</v>
      </c>
      <c r="Q7" s="45">
        <v>776</v>
      </c>
      <c r="R7" s="32">
        <v>4.2637499999999999</v>
      </c>
      <c r="S7" s="32">
        <v>2.9954896907216493</v>
      </c>
      <c r="T7" s="31">
        <v>7.2592396907216497</v>
      </c>
      <c r="U7" s="2" t="s">
        <v>28</v>
      </c>
      <c r="V7" s="4">
        <v>1.154761904249872</v>
      </c>
      <c r="W7" s="5">
        <v>0.86731950806451619</v>
      </c>
      <c r="X7" s="5">
        <v>1.2795698924731183</v>
      </c>
      <c r="Y7" s="6">
        <v>1.3548387096774193</v>
      </c>
      <c r="Z7" s="40">
        <v>4.6836399461235221</v>
      </c>
      <c r="AA7" s="32">
        <v>3.192728864651774</v>
      </c>
      <c r="AB7" s="31">
        <v>7.8763688107752969</v>
      </c>
    </row>
    <row r="8" spans="1:28" x14ac:dyDescent="0.25">
      <c r="A8" s="2" t="s">
        <v>20</v>
      </c>
      <c r="B8">
        <v>1953</v>
      </c>
      <c r="C8">
        <v>1795.25</v>
      </c>
      <c r="D8">
        <v>1813.5</v>
      </c>
      <c r="E8">
        <v>1408.5</v>
      </c>
      <c r="F8">
        <v>1364</v>
      </c>
      <c r="G8">
        <v>1353</v>
      </c>
      <c r="H8">
        <v>1364</v>
      </c>
      <c r="I8">
        <v>1232</v>
      </c>
      <c r="J8" s="4">
        <f>C8/B8</f>
        <v>0.91922683051715315</v>
      </c>
      <c r="K8" s="5">
        <f t="shared" ref="K8:K21" si="6">E8/D8</f>
        <v>0.77667493796526055</v>
      </c>
      <c r="L8" s="5">
        <f t="shared" ref="L8:L21" si="7">G8/F8</f>
        <v>0.99193548387096775</v>
      </c>
      <c r="M8" s="6">
        <f t="shared" ref="M8:M21" si="8">I8/H8</f>
        <v>0.90322580645161288</v>
      </c>
      <c r="N8" s="3">
        <f>C8+G8</f>
        <v>3148.25</v>
      </c>
      <c r="O8" s="1">
        <f>E8+I8</f>
        <v>2640.5</v>
      </c>
      <c r="P8" s="2">
        <f>N8+O8</f>
        <v>5788.75</v>
      </c>
      <c r="Q8" s="45">
        <v>916</v>
      </c>
      <c r="R8" s="32">
        <v>3.4369541484716155</v>
      </c>
      <c r="S8" s="32">
        <v>2.8826419213973797</v>
      </c>
      <c r="T8" s="31">
        <v>6.3195960698689957</v>
      </c>
      <c r="U8" s="1" t="s">
        <v>20</v>
      </c>
      <c r="V8" s="4">
        <v>0.96185355862775213</v>
      </c>
      <c r="W8" s="5">
        <v>0.79018472566859665</v>
      </c>
      <c r="X8" s="5">
        <v>1.0119134897360704</v>
      </c>
      <c r="Y8" s="6">
        <v>0.93548387096774188</v>
      </c>
      <c r="Z8" s="37">
        <v>3.5731907894736841</v>
      </c>
      <c r="AA8" s="38">
        <v>2.9703947368421053</v>
      </c>
      <c r="AB8" s="39">
        <v>6.5435855263157894</v>
      </c>
    </row>
    <row r="9" spans="1:28" x14ac:dyDescent="0.25">
      <c r="A9" s="2" t="s">
        <v>10</v>
      </c>
      <c r="B9">
        <v>2387</v>
      </c>
      <c r="C9">
        <v>2631.75</v>
      </c>
      <c r="D9">
        <v>372</v>
      </c>
      <c r="E9">
        <v>192.73</v>
      </c>
      <c r="F9">
        <v>2387</v>
      </c>
      <c r="G9">
        <v>2199.92</v>
      </c>
      <c r="H9">
        <v>341</v>
      </c>
      <c r="I9">
        <v>207.75</v>
      </c>
      <c r="J9" s="4">
        <f>C9/B9</f>
        <v>1.1025345622119815</v>
      </c>
      <c r="K9" s="5">
        <f t="shared" ref="K9" si="9">E9/D9</f>
        <v>0.51809139784946234</v>
      </c>
      <c r="L9" s="5">
        <f t="shared" ref="L9" si="10">G9/F9</f>
        <v>0.92162547130289074</v>
      </c>
      <c r="M9" s="6">
        <f t="shared" ref="M9" si="11">I9/H9</f>
        <v>0.60923753665689151</v>
      </c>
      <c r="N9" s="3">
        <f t="shared" ref="N9" si="12">C9+G9</f>
        <v>4831.67</v>
      </c>
      <c r="O9" s="1">
        <f t="shared" ref="O9" si="13">E9+I9</f>
        <v>400.48</v>
      </c>
      <c r="P9" s="1">
        <f t="shared" ref="P9" si="14">N9+O9</f>
        <v>5232.1499999999996</v>
      </c>
      <c r="Q9" s="45">
        <v>189</v>
      </c>
      <c r="R9" s="32">
        <v>25.564391534391536</v>
      </c>
      <c r="S9" s="32">
        <v>2.1189417989417989</v>
      </c>
      <c r="T9" s="31">
        <v>27.68333333333333</v>
      </c>
      <c r="U9" s="2" t="s">
        <v>10</v>
      </c>
      <c r="V9" s="4">
        <v>0.97339757017176376</v>
      </c>
      <c r="W9" s="5">
        <v>0.323252688172043</v>
      </c>
      <c r="X9" s="5">
        <v>0.81964809384164228</v>
      </c>
      <c r="Y9" s="6">
        <v>0.38709677419354838</v>
      </c>
      <c r="Z9" s="37">
        <v>30.354609929078013</v>
      </c>
      <c r="AA9" s="38">
        <v>1.7890070921985815</v>
      </c>
      <c r="AB9" s="39">
        <v>32.143617021276597</v>
      </c>
    </row>
    <row r="10" spans="1:28" x14ac:dyDescent="0.25">
      <c r="A10" s="2" t="s">
        <v>27</v>
      </c>
      <c r="B10">
        <v>1953</v>
      </c>
      <c r="C10">
        <v>1684.25</v>
      </c>
      <c r="D10">
        <v>1658.5</v>
      </c>
      <c r="E10">
        <v>1336.5</v>
      </c>
      <c r="F10">
        <v>1364</v>
      </c>
      <c r="G10">
        <v>1261.5</v>
      </c>
      <c r="H10">
        <v>1023</v>
      </c>
      <c r="I10">
        <v>1013.25</v>
      </c>
      <c r="J10" s="4">
        <f t="shared" ref="J10:J21" si="15">C10/B10</f>
        <v>0.86239119303635436</v>
      </c>
      <c r="K10" s="5">
        <f t="shared" si="6"/>
        <v>0.80584865842628883</v>
      </c>
      <c r="L10" s="5">
        <f t="shared" si="7"/>
        <v>0.92485337243401755</v>
      </c>
      <c r="M10" s="6">
        <f t="shared" si="8"/>
        <v>0.9904692082111437</v>
      </c>
      <c r="N10" s="3">
        <f>C10+G10</f>
        <v>2945.75</v>
      </c>
      <c r="O10" s="1">
        <f>E10+I10</f>
        <v>2349.75</v>
      </c>
      <c r="P10" s="1">
        <f>N10+O10</f>
        <v>5295.5</v>
      </c>
      <c r="Q10" s="45">
        <v>800</v>
      </c>
      <c r="R10" s="32">
        <v>3.6821874999999999</v>
      </c>
      <c r="S10" s="32">
        <v>2.9371874999999998</v>
      </c>
      <c r="T10" s="31">
        <v>6.6193749999999998</v>
      </c>
      <c r="U10" s="2" t="s">
        <v>27</v>
      </c>
      <c r="V10" s="4">
        <v>0.91103430619559655</v>
      </c>
      <c r="W10" s="5">
        <v>0.94418651311425994</v>
      </c>
      <c r="X10" s="5">
        <v>0.92686950146627567</v>
      </c>
      <c r="Y10" s="6">
        <v>1.1336754643206257</v>
      </c>
      <c r="Z10" s="37">
        <v>3.7481527093596059</v>
      </c>
      <c r="AA10" s="38">
        <v>3.3567528719211825</v>
      </c>
      <c r="AB10" s="39">
        <v>7.1049055812807884</v>
      </c>
    </row>
    <row r="11" spans="1:28" customFormat="1" x14ac:dyDescent="0.25">
      <c r="A11" s="2" t="s">
        <v>9</v>
      </c>
      <c r="B11">
        <v>1302</v>
      </c>
      <c r="C11">
        <v>1192.75</v>
      </c>
      <c r="D11">
        <v>1441.5</v>
      </c>
      <c r="E11">
        <v>1074.08</v>
      </c>
      <c r="F11">
        <v>1023</v>
      </c>
      <c r="G11">
        <v>1013</v>
      </c>
      <c r="H11">
        <v>1023</v>
      </c>
      <c r="I11">
        <v>982.25</v>
      </c>
      <c r="J11" s="4">
        <f>C11/B11</f>
        <v>0.9160906298003072</v>
      </c>
      <c r="K11" s="5">
        <f t="shared" si="6"/>
        <v>0.74511272979535204</v>
      </c>
      <c r="L11" s="5">
        <f t="shared" si="7"/>
        <v>0.99022482893450636</v>
      </c>
      <c r="M11" s="6">
        <f t="shared" si="8"/>
        <v>0.96016617790811343</v>
      </c>
      <c r="N11" s="3">
        <f t="shared" ref="N11:N16" si="16">C11+G11</f>
        <v>2205.75</v>
      </c>
      <c r="O11" s="1">
        <f t="shared" ref="O11:O13" si="17">E11+I11</f>
        <v>2056.33</v>
      </c>
      <c r="P11" s="1">
        <f t="shared" ref="P11:P21" si="18">N11+O11</f>
        <v>4262.08</v>
      </c>
      <c r="Q11" s="45">
        <v>672</v>
      </c>
      <c r="R11" s="32">
        <v>3.2823660714285716</v>
      </c>
      <c r="S11" s="32">
        <v>3.0600148809523811</v>
      </c>
      <c r="T11" s="31">
        <v>6.3423809523809522</v>
      </c>
      <c r="U11" s="2" t="s">
        <v>9</v>
      </c>
      <c r="V11" s="4">
        <v>0.91205837173579107</v>
      </c>
      <c r="W11" s="5">
        <v>0.71418661116892124</v>
      </c>
      <c r="X11" s="5">
        <v>0.989247311827957</v>
      </c>
      <c r="Y11" s="6">
        <v>0.93035190615835772</v>
      </c>
      <c r="Z11" s="37">
        <v>3.4692429022082019</v>
      </c>
      <c r="AA11" s="38">
        <v>3.125</v>
      </c>
      <c r="AB11" s="39">
        <v>6.5942429022082019</v>
      </c>
    </row>
    <row r="12" spans="1:28" x14ac:dyDescent="0.25">
      <c r="A12" s="2" t="s">
        <v>22</v>
      </c>
      <c r="B12">
        <v>1953</v>
      </c>
      <c r="C12">
        <v>1727.65</v>
      </c>
      <c r="D12">
        <v>1813.5</v>
      </c>
      <c r="E12">
        <v>1442.23</v>
      </c>
      <c r="F12">
        <v>1364</v>
      </c>
      <c r="G12">
        <v>1353.25</v>
      </c>
      <c r="H12">
        <v>1364</v>
      </c>
      <c r="I12">
        <v>1166.25</v>
      </c>
      <c r="J12" s="4">
        <f t="shared" si="15"/>
        <v>0.88461341525857662</v>
      </c>
      <c r="K12" s="5">
        <f t="shared" si="6"/>
        <v>0.79527433140336368</v>
      </c>
      <c r="L12" s="5">
        <f t="shared" si="7"/>
        <v>0.9921187683284457</v>
      </c>
      <c r="M12" s="6">
        <f t="shared" si="8"/>
        <v>0.85502199413489732</v>
      </c>
      <c r="N12" s="3">
        <f t="shared" si="16"/>
        <v>3080.9</v>
      </c>
      <c r="O12" s="1">
        <f t="shared" si="17"/>
        <v>2608.48</v>
      </c>
      <c r="P12" s="1">
        <f t="shared" si="18"/>
        <v>5689.38</v>
      </c>
      <c r="Q12" s="45">
        <v>915</v>
      </c>
      <c r="R12" s="32">
        <v>3.3671038251366121</v>
      </c>
      <c r="S12" s="32">
        <v>2.8507978142076502</v>
      </c>
      <c r="T12" s="31">
        <v>6.2179016393442623</v>
      </c>
      <c r="U12" s="2" t="s">
        <v>22</v>
      </c>
      <c r="V12" s="4">
        <v>0.94341184485407059</v>
      </c>
      <c r="W12" s="5">
        <v>0.82630272952853601</v>
      </c>
      <c r="X12" s="5">
        <v>0.99706744868035191</v>
      </c>
      <c r="Y12" s="6">
        <v>0.87261730205278587</v>
      </c>
      <c r="Z12" s="37">
        <v>3.5308526273428886</v>
      </c>
      <c r="AA12" s="38">
        <v>2.9644432194046306</v>
      </c>
      <c r="AB12" s="39">
        <v>6.4952958467475197</v>
      </c>
    </row>
    <row r="13" spans="1:28" x14ac:dyDescent="0.25">
      <c r="A13" s="2" t="s">
        <v>24</v>
      </c>
      <c r="B13">
        <v>976.5</v>
      </c>
      <c r="C13">
        <v>965.33</v>
      </c>
      <c r="D13">
        <v>1069.5</v>
      </c>
      <c r="E13">
        <v>831</v>
      </c>
      <c r="F13">
        <v>682</v>
      </c>
      <c r="G13">
        <v>672.75</v>
      </c>
      <c r="H13">
        <v>341</v>
      </c>
      <c r="I13">
        <v>352.75</v>
      </c>
      <c r="J13" s="4">
        <f t="shared" si="15"/>
        <v>0.98856118791602665</v>
      </c>
      <c r="K13" s="5">
        <f t="shared" si="6"/>
        <v>0.77699859747545585</v>
      </c>
      <c r="L13" s="5">
        <f t="shared" si="7"/>
        <v>0.98643695014662758</v>
      </c>
      <c r="M13" s="6">
        <f t="shared" si="8"/>
        <v>1.0344574780058651</v>
      </c>
      <c r="N13" s="3">
        <f t="shared" si="16"/>
        <v>1638.08</v>
      </c>
      <c r="O13" s="1">
        <f t="shared" si="17"/>
        <v>1183.75</v>
      </c>
      <c r="P13" s="1">
        <f t="shared" si="18"/>
        <v>2821.83</v>
      </c>
      <c r="Q13" s="45">
        <v>396</v>
      </c>
      <c r="R13" s="32">
        <v>4.1365656565656561</v>
      </c>
      <c r="S13" s="32">
        <v>2.9892676767676769</v>
      </c>
      <c r="T13" s="31">
        <v>7.1258333333333335</v>
      </c>
      <c r="U13" s="2" t="s">
        <v>24</v>
      </c>
      <c r="V13" s="4">
        <v>1.0325140809011777</v>
      </c>
      <c r="W13" s="5">
        <v>0.76718092566619911</v>
      </c>
      <c r="X13" s="5">
        <v>0.9838709677419355</v>
      </c>
      <c r="Y13" s="6">
        <v>1.0344574780058651</v>
      </c>
      <c r="Z13" s="37">
        <v>4.526280323450135</v>
      </c>
      <c r="AA13" s="38">
        <v>3.1623989218328843</v>
      </c>
      <c r="AB13" s="39">
        <v>7.6886792452830193</v>
      </c>
    </row>
    <row r="14" spans="1:28" x14ac:dyDescent="0.25">
      <c r="A14" s="2" t="s">
        <v>11</v>
      </c>
      <c r="B14">
        <v>2712.5</v>
      </c>
      <c r="C14">
        <v>3082.25</v>
      </c>
      <c r="D14">
        <v>775</v>
      </c>
      <c r="E14">
        <v>1059.5</v>
      </c>
      <c r="F14">
        <v>2325</v>
      </c>
      <c r="G14">
        <v>2087.75</v>
      </c>
      <c r="H14">
        <v>775</v>
      </c>
      <c r="I14">
        <v>667</v>
      </c>
      <c r="J14" s="4">
        <f t="shared" si="15"/>
        <v>1.1363133640552996</v>
      </c>
      <c r="K14" s="5">
        <f t="shared" si="6"/>
        <v>1.3670967741935485</v>
      </c>
      <c r="L14" s="5">
        <f t="shared" si="7"/>
        <v>0.89795698924731182</v>
      </c>
      <c r="M14" s="6">
        <f t="shared" si="8"/>
        <v>0.86064516129032254</v>
      </c>
      <c r="N14" s="3">
        <f t="shared" si="16"/>
        <v>5170</v>
      </c>
      <c r="O14" s="1">
        <f>E14+I14</f>
        <v>1726.5</v>
      </c>
      <c r="P14" s="1">
        <f t="shared" si="18"/>
        <v>6896.5</v>
      </c>
      <c r="Q14" s="46">
        <v>622</v>
      </c>
      <c r="R14" s="32">
        <v>8.3118971061093241</v>
      </c>
      <c r="S14" s="32">
        <v>2.7757234726688105</v>
      </c>
      <c r="T14" s="31">
        <v>11.087620578778136</v>
      </c>
      <c r="U14" s="2" t="s">
        <v>11</v>
      </c>
      <c r="V14" s="4">
        <v>0.89280019880418537</v>
      </c>
      <c r="W14" s="5">
        <v>1.0709677419354839</v>
      </c>
      <c r="X14" s="5">
        <v>1.0114043660801564</v>
      </c>
      <c r="Y14" s="6">
        <v>0.97580645161290325</v>
      </c>
      <c r="Z14" s="37">
        <v>8.4403171919866455</v>
      </c>
      <c r="AA14" s="38">
        <v>2.7737896494156926</v>
      </c>
      <c r="AB14" s="39">
        <v>11.214106841402337</v>
      </c>
    </row>
    <row r="15" spans="1:28" customFormat="1" x14ac:dyDescent="0.25">
      <c r="A15" s="30" t="s">
        <v>12</v>
      </c>
      <c r="B15">
        <v>1953</v>
      </c>
      <c r="C15">
        <v>1754.98</v>
      </c>
      <c r="D15">
        <v>1364</v>
      </c>
      <c r="E15">
        <v>1252.92</v>
      </c>
      <c r="F15">
        <v>1364</v>
      </c>
      <c r="G15">
        <v>1296.58</v>
      </c>
      <c r="H15">
        <v>1023</v>
      </c>
      <c r="I15">
        <v>1057.5999999999999</v>
      </c>
      <c r="J15" s="4">
        <f t="shared" si="15"/>
        <v>0.89860727086533543</v>
      </c>
      <c r="K15" s="5">
        <f t="shared" si="6"/>
        <v>0.91856304985337245</v>
      </c>
      <c r="L15" s="5">
        <f t="shared" si="7"/>
        <v>0.95057184750733137</v>
      </c>
      <c r="M15" s="6">
        <f t="shared" si="8"/>
        <v>1.0338220918866079</v>
      </c>
      <c r="N15" s="3">
        <f t="shared" si="16"/>
        <v>3051.56</v>
      </c>
      <c r="O15" s="1">
        <f t="shared" ref="O15:O21" si="19">E15+I15</f>
        <v>2310.52</v>
      </c>
      <c r="P15" s="1">
        <f t="shared" si="18"/>
        <v>5362.08</v>
      </c>
      <c r="Q15" s="45">
        <v>780</v>
      </c>
      <c r="R15" s="32">
        <v>3.9122564102564104</v>
      </c>
      <c r="S15" s="32">
        <v>2.9622051282051283</v>
      </c>
      <c r="T15" s="31">
        <v>6.8744615384615386</v>
      </c>
      <c r="U15" s="2" t="s">
        <v>12</v>
      </c>
      <c r="V15" s="4">
        <v>0.94144905171530979</v>
      </c>
      <c r="W15" s="5">
        <v>0.93547165175953073</v>
      </c>
      <c r="X15" s="5">
        <v>0.99340175953079179</v>
      </c>
      <c r="Y15" s="6">
        <v>0.93914956011730211</v>
      </c>
      <c r="Z15" s="37">
        <v>4.2188243038309112</v>
      </c>
      <c r="AA15" s="38">
        <v>2.9547335970937914</v>
      </c>
      <c r="AB15" s="39">
        <v>7.1735579009247026</v>
      </c>
    </row>
    <row r="16" spans="1:28" x14ac:dyDescent="0.25">
      <c r="A16" s="2" t="s">
        <v>13</v>
      </c>
      <c r="B16">
        <v>1953</v>
      </c>
      <c r="C16">
        <v>1837</v>
      </c>
      <c r="D16">
        <v>1674</v>
      </c>
      <c r="E16">
        <v>1573.25</v>
      </c>
      <c r="F16">
        <v>1364</v>
      </c>
      <c r="G16">
        <v>1353.75</v>
      </c>
      <c r="H16">
        <v>1023</v>
      </c>
      <c r="I16">
        <v>1043.25</v>
      </c>
      <c r="J16" s="4">
        <f t="shared" si="15"/>
        <v>0.94060419866871481</v>
      </c>
      <c r="K16" s="5">
        <f t="shared" si="6"/>
        <v>0.93981481481481477</v>
      </c>
      <c r="L16" s="5">
        <f t="shared" si="7"/>
        <v>0.99248533724340171</v>
      </c>
      <c r="M16" s="6">
        <f t="shared" si="8"/>
        <v>1.0197947214076246</v>
      </c>
      <c r="N16" s="3">
        <f t="shared" si="16"/>
        <v>3190.75</v>
      </c>
      <c r="O16" s="1">
        <f t="shared" si="19"/>
        <v>2616.5</v>
      </c>
      <c r="P16" s="1">
        <f t="shared" si="18"/>
        <v>5807.25</v>
      </c>
      <c r="Q16" s="45">
        <v>912</v>
      </c>
      <c r="R16" s="32">
        <v>3.4986293859649122</v>
      </c>
      <c r="S16" s="32">
        <v>2.8689692982456139</v>
      </c>
      <c r="T16" s="31">
        <v>6.3675986842105265</v>
      </c>
      <c r="U16" s="30" t="s">
        <v>13</v>
      </c>
      <c r="V16" s="4">
        <v>0.98711384178187411</v>
      </c>
      <c r="W16" s="5">
        <v>0.9531063321385902</v>
      </c>
      <c r="X16" s="5">
        <v>0.99138563049853368</v>
      </c>
      <c r="Y16" s="6">
        <v>1.043010752688172</v>
      </c>
      <c r="Z16" s="37">
        <v>3.5808770010917033</v>
      </c>
      <c r="AA16" s="38">
        <v>2.9066593886462884</v>
      </c>
      <c r="AB16" s="39">
        <v>6.4875363897379916</v>
      </c>
    </row>
    <row r="17" spans="1:28" x14ac:dyDescent="0.25">
      <c r="A17" s="2" t="s">
        <v>14</v>
      </c>
      <c r="B17">
        <v>1209</v>
      </c>
      <c r="C17">
        <v>1145.92</v>
      </c>
      <c r="D17">
        <v>976.5</v>
      </c>
      <c r="E17">
        <v>906.75</v>
      </c>
      <c r="F17">
        <v>682</v>
      </c>
      <c r="G17">
        <v>681</v>
      </c>
      <c r="H17">
        <v>682</v>
      </c>
      <c r="I17">
        <v>715</v>
      </c>
      <c r="J17" s="4">
        <f>C17/B17</f>
        <v>0.94782464846980985</v>
      </c>
      <c r="K17" s="5">
        <f>E17/D17</f>
        <v>0.9285714285714286</v>
      </c>
      <c r="L17" s="5">
        <f>G17/F17</f>
        <v>0.99853372434017595</v>
      </c>
      <c r="M17" s="6">
        <f>I17/H17</f>
        <v>1.0483870967741935</v>
      </c>
      <c r="N17" s="3">
        <f>C17+G17</f>
        <v>1826.92</v>
      </c>
      <c r="O17" s="1">
        <f>E17+I17</f>
        <v>1621.75</v>
      </c>
      <c r="P17" s="1">
        <f>N17+O17</f>
        <v>3448.67</v>
      </c>
      <c r="Q17" s="45">
        <v>571</v>
      </c>
      <c r="R17" s="32">
        <v>3.1995096322241681</v>
      </c>
      <c r="S17" s="32">
        <v>2.8401926444833627</v>
      </c>
      <c r="T17" s="31">
        <v>6.0397022767075308</v>
      </c>
      <c r="U17" s="2" t="s">
        <v>14</v>
      </c>
      <c r="V17" s="4">
        <v>0.97663358147229118</v>
      </c>
      <c r="W17" s="5">
        <v>0.70327700972862262</v>
      </c>
      <c r="X17" s="5">
        <v>1</v>
      </c>
      <c r="Y17" s="6">
        <v>0.9838709677419355</v>
      </c>
      <c r="Z17" s="37">
        <v>3.6524509803921568</v>
      </c>
      <c r="AA17" s="38">
        <v>2.6622549019607842</v>
      </c>
      <c r="AB17" s="39">
        <v>6.3147058823529409</v>
      </c>
    </row>
    <row r="18" spans="1:28" x14ac:dyDescent="0.25">
      <c r="A18" s="2" t="s">
        <v>25</v>
      </c>
      <c r="B18">
        <v>837</v>
      </c>
      <c r="C18">
        <v>839.92</v>
      </c>
      <c r="D18">
        <v>465</v>
      </c>
      <c r="E18">
        <v>301.25</v>
      </c>
      <c r="F18">
        <v>682</v>
      </c>
      <c r="G18">
        <v>638.75</v>
      </c>
      <c r="H18">
        <v>341</v>
      </c>
      <c r="I18">
        <v>88</v>
      </c>
      <c r="J18" s="4">
        <f t="shared" si="15"/>
        <v>1.0034886499402629</v>
      </c>
      <c r="K18" s="5">
        <f t="shared" si="6"/>
        <v>0.64784946236559138</v>
      </c>
      <c r="L18" s="5">
        <f t="shared" si="7"/>
        <v>0.93658357771260992</v>
      </c>
      <c r="M18" s="6">
        <f>I18/H18</f>
        <v>0.25806451612903225</v>
      </c>
      <c r="N18" s="3">
        <f t="shared" ref="N18:N21" si="20">C18+G18</f>
        <v>1478.67</v>
      </c>
      <c r="O18" s="1">
        <f t="shared" si="19"/>
        <v>389.25</v>
      </c>
      <c r="P18" s="1">
        <f t="shared" si="18"/>
        <v>1867.92</v>
      </c>
      <c r="Q18" s="45">
        <v>138</v>
      </c>
      <c r="R18" s="32">
        <v>10.715</v>
      </c>
      <c r="S18" s="32">
        <v>2.8206521739130435</v>
      </c>
      <c r="T18" s="31">
        <v>13.535652173913045</v>
      </c>
      <c r="U18" s="2" t="s">
        <v>25</v>
      </c>
      <c r="V18" s="4">
        <v>0.89147749820788524</v>
      </c>
      <c r="W18" s="5">
        <v>0.6435483870967742</v>
      </c>
      <c r="X18" s="5">
        <v>0.80645161290322576</v>
      </c>
      <c r="Y18" s="6">
        <v>0.3526392961876833</v>
      </c>
      <c r="Z18" s="37">
        <v>9.8194444393939406</v>
      </c>
      <c r="AA18" s="38">
        <v>3.1780303030303032</v>
      </c>
      <c r="AB18" s="39">
        <v>12.997474742424243</v>
      </c>
    </row>
    <row r="19" spans="1:28" customFormat="1" x14ac:dyDescent="0.25">
      <c r="A19" s="2" t="s">
        <v>21</v>
      </c>
      <c r="B19">
        <v>837</v>
      </c>
      <c r="C19">
        <v>708.25</v>
      </c>
      <c r="D19">
        <v>232.5</v>
      </c>
      <c r="E19">
        <v>68</v>
      </c>
      <c r="F19">
        <v>682</v>
      </c>
      <c r="G19">
        <v>713</v>
      </c>
      <c r="H19">
        <v>0</v>
      </c>
      <c r="I19">
        <v>0</v>
      </c>
      <c r="J19" s="4">
        <f>C19/B19</f>
        <v>0.8461768219832736</v>
      </c>
      <c r="K19" s="5">
        <f t="shared" si="6"/>
        <v>0.2924731182795699</v>
      </c>
      <c r="L19" s="5">
        <f t="shared" si="7"/>
        <v>1.0454545454545454</v>
      </c>
      <c r="M19" s="1">
        <v>0</v>
      </c>
      <c r="N19" s="3">
        <f t="shared" si="20"/>
        <v>1421.25</v>
      </c>
      <c r="O19" s="1">
        <f t="shared" si="19"/>
        <v>68</v>
      </c>
      <c r="P19" s="1">
        <f t="shared" si="18"/>
        <v>1489.25</v>
      </c>
      <c r="Q19" s="45">
        <v>112</v>
      </c>
      <c r="R19" s="32">
        <v>12.689732142857142</v>
      </c>
      <c r="S19" s="32">
        <v>0.6071428571428571</v>
      </c>
      <c r="T19" s="31">
        <v>13.296875</v>
      </c>
      <c r="U19" s="2" t="s">
        <v>21</v>
      </c>
      <c r="V19" s="4">
        <v>0.85185185185185186</v>
      </c>
      <c r="W19" s="1">
        <v>0</v>
      </c>
      <c r="X19" s="5">
        <v>1.0454545454545454</v>
      </c>
      <c r="Y19" s="1">
        <v>0</v>
      </c>
      <c r="Z19" s="37">
        <v>32.409090909090907</v>
      </c>
      <c r="AA19" s="38">
        <v>1.4166666590909092</v>
      </c>
      <c r="AB19" s="39">
        <v>33.825757568181821</v>
      </c>
    </row>
    <row r="20" spans="1:28" x14ac:dyDescent="0.25">
      <c r="A20" s="2" t="s">
        <v>26</v>
      </c>
      <c r="B20">
        <v>2697</v>
      </c>
      <c r="C20">
        <v>2460.75</v>
      </c>
      <c r="D20">
        <v>1441.5</v>
      </c>
      <c r="E20">
        <v>1039.48</v>
      </c>
      <c r="F20">
        <v>2046</v>
      </c>
      <c r="G20">
        <v>2201</v>
      </c>
      <c r="H20">
        <v>1023</v>
      </c>
      <c r="I20">
        <v>1011</v>
      </c>
      <c r="J20" s="4">
        <f t="shared" si="15"/>
        <v>0.91240266963292549</v>
      </c>
      <c r="K20" s="5">
        <f t="shared" si="6"/>
        <v>0.72110995490808183</v>
      </c>
      <c r="L20" s="5">
        <f t="shared" si="7"/>
        <v>1.0757575757575757</v>
      </c>
      <c r="M20" s="6">
        <f t="shared" si="8"/>
        <v>0.98826979472140764</v>
      </c>
      <c r="N20" s="3">
        <f t="shared" si="20"/>
        <v>4661.75</v>
      </c>
      <c r="O20" s="1">
        <f t="shared" si="19"/>
        <v>2050.48</v>
      </c>
      <c r="P20" s="1">
        <f t="shared" si="18"/>
        <v>6712.23</v>
      </c>
      <c r="Q20" s="45">
        <v>815</v>
      </c>
      <c r="R20" s="32">
        <v>5.7199386503067489</v>
      </c>
      <c r="S20" s="32">
        <v>2.5159263803680982</v>
      </c>
      <c r="T20" s="31">
        <v>8.2358650306748462</v>
      </c>
      <c r="U20" s="2" t="s">
        <v>26</v>
      </c>
      <c r="V20" s="4">
        <v>0.94472253096032632</v>
      </c>
      <c r="W20" s="5">
        <v>0.81259105029483181</v>
      </c>
      <c r="X20" s="5">
        <v>1.1245112414467253</v>
      </c>
      <c r="Y20" s="6">
        <v>0.86021505376344087</v>
      </c>
      <c r="Z20" s="37">
        <v>6.1687871068702291</v>
      </c>
      <c r="AA20" s="38">
        <v>2.6098600496183209</v>
      </c>
      <c r="AB20" s="39">
        <v>8.7786471564885495</v>
      </c>
    </row>
    <row r="21" spans="1:28" ht="15.75" thickBot="1" x14ac:dyDescent="0.3">
      <c r="A21" s="2" t="s">
        <v>15</v>
      </c>
      <c r="B21">
        <v>1312.5</v>
      </c>
      <c r="C21">
        <v>1037.75</v>
      </c>
      <c r="D21">
        <v>544.5</v>
      </c>
      <c r="E21">
        <v>259</v>
      </c>
      <c r="F21">
        <v>1023</v>
      </c>
      <c r="G21">
        <v>1069.5</v>
      </c>
      <c r="H21">
        <v>341</v>
      </c>
      <c r="I21">
        <v>287.5</v>
      </c>
      <c r="J21" s="4">
        <f t="shared" si="15"/>
        <v>0.79066666666666663</v>
      </c>
      <c r="K21" s="5">
        <f t="shared" si="6"/>
        <v>0.47566574839302111</v>
      </c>
      <c r="L21" s="5">
        <f t="shared" si="7"/>
        <v>1.0454545454545454</v>
      </c>
      <c r="M21" s="6">
        <f t="shared" si="8"/>
        <v>0.84310850439882701</v>
      </c>
      <c r="N21" s="3">
        <f t="shared" si="20"/>
        <v>2107.25</v>
      </c>
      <c r="O21" s="1">
        <f t="shared" si="19"/>
        <v>546.5</v>
      </c>
      <c r="P21" s="1">
        <f t="shared" si="18"/>
        <v>2653.75</v>
      </c>
      <c r="Q21" s="45">
        <v>242</v>
      </c>
      <c r="R21" s="32">
        <v>8.7076446280991728</v>
      </c>
      <c r="S21" s="32">
        <v>2.2582644628099175</v>
      </c>
      <c r="T21" s="31">
        <v>10.965909090909092</v>
      </c>
      <c r="U21" s="2" t="s">
        <v>15</v>
      </c>
      <c r="V21" s="4">
        <v>0.78914285714285715</v>
      </c>
      <c r="W21" s="5">
        <v>0.44352617079889806</v>
      </c>
      <c r="X21" s="5">
        <v>1.0434995112414467</v>
      </c>
      <c r="Y21" s="6">
        <v>1.1129032258064515</v>
      </c>
      <c r="Z21" s="37">
        <v>6.2783582089552237</v>
      </c>
      <c r="AA21" s="38">
        <v>1.853731343283582</v>
      </c>
      <c r="AB21" s="39">
        <v>8.1320895522388064</v>
      </c>
    </row>
    <row r="22" spans="1:28" ht="15.75" thickTop="1" x14ac:dyDescent="0.25">
      <c r="A22" s="21" t="s">
        <v>2</v>
      </c>
      <c r="B22" s="33">
        <f t="shared" ref="B22:I22" si="21">SUM(B5:B21)</f>
        <v>29522.5</v>
      </c>
      <c r="C22" s="33">
        <f t="shared" si="21"/>
        <v>28352.720000000001</v>
      </c>
      <c r="D22" s="33">
        <f t="shared" si="21"/>
        <v>20260.5</v>
      </c>
      <c r="E22" s="21">
        <f t="shared" si="21"/>
        <v>16490.939999999999</v>
      </c>
      <c r="F22" s="21">
        <f t="shared" si="21"/>
        <v>22103</v>
      </c>
      <c r="G22" s="33">
        <f t="shared" si="21"/>
        <v>22160.800000000003</v>
      </c>
      <c r="H22" s="21">
        <f t="shared" si="21"/>
        <v>13051</v>
      </c>
      <c r="I22" s="21">
        <f t="shared" si="21"/>
        <v>12597.1</v>
      </c>
      <c r="J22" s="24">
        <f>C22/B22</f>
        <v>0.96037666186806681</v>
      </c>
      <c r="K22" s="25">
        <f>E22/D22</f>
        <v>0.81394536166432219</v>
      </c>
      <c r="L22" s="25">
        <f>G22/F22</f>
        <v>1.0026150296339864</v>
      </c>
      <c r="M22" s="26">
        <f>I22/H22</f>
        <v>0.96522105585778872</v>
      </c>
      <c r="N22" s="22">
        <f>SUM(N5:N21)</f>
        <v>50513.52</v>
      </c>
      <c r="O22" s="23">
        <f>SUM(O5:O21)</f>
        <v>29088.04</v>
      </c>
      <c r="P22" s="23">
        <f>SUM(P5:P21)</f>
        <v>79601.56</v>
      </c>
      <c r="Q22" s="10">
        <f>SUM(Q5:Q21)</f>
        <v>10382</v>
      </c>
      <c r="R22" s="42">
        <f>N22/Q22</f>
        <v>4.8654902716239645</v>
      </c>
      <c r="S22" s="36">
        <f t="shared" ref="S22" si="22">O22/Q22</f>
        <v>2.80177615103063</v>
      </c>
      <c r="T22" s="43">
        <f t="shared" ref="T22" si="23">P22/Q22</f>
        <v>7.6672664226545946</v>
      </c>
      <c r="U22" s="27"/>
      <c r="V22" s="24">
        <v>0.9366166944032458</v>
      </c>
      <c r="W22" s="25">
        <v>0.89897940443395008</v>
      </c>
      <c r="X22" s="25">
        <v>0.96003986741765757</v>
      </c>
      <c r="Y22" s="26">
        <v>0.93194337293627527</v>
      </c>
      <c r="Z22" s="41">
        <v>5.2730532814669013</v>
      </c>
      <c r="AA22" s="41">
        <v>3.0350391928934011</v>
      </c>
      <c r="AB22" s="41">
        <v>8.3080924743603024</v>
      </c>
    </row>
    <row r="23" spans="1:28" x14ac:dyDescent="0.25">
      <c r="A23" s="10"/>
      <c r="B23" s="10"/>
      <c r="C23" s="34"/>
      <c r="D23" s="10"/>
      <c r="E23" s="10"/>
      <c r="F23" s="10"/>
      <c r="G23" s="3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6"/>
      <c r="S23" s="36"/>
      <c r="T23" s="36"/>
      <c r="U23" s="36"/>
      <c r="V23" s="35"/>
      <c r="W23" s="35"/>
      <c r="X23" s="35"/>
      <c r="Y23" s="35"/>
      <c r="Z23" s="36"/>
      <c r="AA23" s="36"/>
      <c r="AB23" s="36"/>
    </row>
    <row r="24" spans="1:28" x14ac:dyDescent="0.25">
      <c r="A24" s="10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1" priority="144" operator="lessThan">
      <formula>0.8</formula>
    </cfRule>
    <cfRule type="cellIs" dxfId="10" priority="145" operator="greaterThan">
      <formula>1.1</formula>
    </cfRule>
  </conditionalFormatting>
  <conditionalFormatting sqref="J22:M22">
    <cfRule type="cellIs" dxfId="9" priority="147" stopIfTrue="1" operator="greaterThan">
      <formula>1.1</formula>
    </cfRule>
  </conditionalFormatting>
  <conditionalFormatting sqref="V23:Y23 V5:Y8 J20:M21 J5:M18 V20:Y21 V12:Y18 J19:L19">
    <cfRule type="cellIs" dxfId="8" priority="100" operator="greaterThan">
      <formula>1.1</formula>
    </cfRule>
  </conditionalFormatting>
  <conditionalFormatting sqref="V5:Y8 J20:M21 J5:M18 V20:Y21 V12:Y18 J19:L19">
    <cfRule type="cellIs" dxfId="7" priority="54" operator="lessThan">
      <formula>0.8</formula>
    </cfRule>
  </conditionalFormatting>
  <conditionalFormatting sqref="V22:Y22">
    <cfRule type="cellIs" dxfId="6" priority="9" operator="lessThan">
      <formula>0.9</formula>
    </cfRule>
    <cfRule type="cellIs" dxfId="5" priority="10" operator="greaterThan">
      <formula>1.1</formula>
    </cfRule>
  </conditionalFormatting>
  <conditionalFormatting sqref="V22:Y22">
    <cfRule type="cellIs" dxfId="4" priority="11" stopIfTrue="1" operator="greaterThan">
      <formula>1.1</formula>
    </cfRule>
  </conditionalFormatting>
  <conditionalFormatting sqref="V19 X19 V9:X9 V11:Y11">
    <cfRule type="cellIs" dxfId="3" priority="8" operator="greaterThan">
      <formula>1.1</formula>
    </cfRule>
  </conditionalFormatting>
  <conditionalFormatting sqref="V19 X19 V9:X9 V11:Y11">
    <cfRule type="cellIs" dxfId="2" priority="7" operator="lessThan">
      <formula>0.9</formula>
    </cfRule>
  </conditionalFormatting>
  <conditionalFormatting sqref="V10:Y10">
    <cfRule type="cellIs" dxfId="1" priority="2" operator="greaterThan">
      <formula>1.1</formula>
    </cfRule>
  </conditionalFormatting>
  <conditionalFormatting sqref="V10:Y10">
    <cfRule type="cellIs" dxfId="0" priority="1" operator="lessThan">
      <formula>0.9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purl.org/dc/dcmitype/"/>
    <ds:schemaRef ds:uri="5789755c-de38-4fe3-9623-40afa3bba1e2"/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32678723-8c06-45e1-8bd0-318b9868a43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Aidan Evans</cp:lastModifiedBy>
  <dcterms:created xsi:type="dcterms:W3CDTF">2020-10-14T18:38:48Z</dcterms:created>
  <dcterms:modified xsi:type="dcterms:W3CDTF">2026-02-09T11:35:23Z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