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N:\Workforce Lead\Workforce\"/>
    </mc:Choice>
  </mc:AlternateContent>
  <xr:revisionPtr revIDLastSave="0" documentId="8_{360F8A44-EE8B-47B1-8246-BB618A555D14}" xr6:coauthVersionLast="47" xr6:coauthVersionMax="47" xr10:uidLastSave="{00000000-0000-0000-0000-000000000000}"/>
  <bookViews>
    <workbookView xWindow="-28800" yWindow="0" windowWidth="32400" windowHeight="16590" tabRatio="439" xr2:uid="{00000000-000D-0000-FFFF-FFFF00000000}"/>
  </bookViews>
  <sheets>
    <sheet name="Overvie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L19" i="1"/>
  <c r="Q22" i="1"/>
  <c r="I22" i="1" l="1"/>
  <c r="H22" i="1"/>
  <c r="G22" i="1"/>
  <c r="F22" i="1"/>
  <c r="E22" i="1"/>
  <c r="D22" i="1"/>
  <c r="C22" i="1"/>
  <c r="B22" i="1"/>
  <c r="J6" i="1" l="1"/>
  <c r="K6" i="1"/>
  <c r="L6" i="1"/>
  <c r="M6" i="1"/>
  <c r="N6" i="1"/>
  <c r="R6" i="1" s="1"/>
  <c r="O6" i="1"/>
  <c r="S6" i="1" s="1"/>
  <c r="P6" i="1" l="1"/>
  <c r="T6" i="1" s="1"/>
  <c r="M18" i="1" l="1"/>
  <c r="N9" i="1" l="1"/>
  <c r="R9" i="1" s="1"/>
  <c r="O9" i="1"/>
  <c r="S9" i="1" s="1"/>
  <c r="J9" i="1"/>
  <c r="K9" i="1"/>
  <c r="L9" i="1"/>
  <c r="M9" i="1"/>
  <c r="P9" i="1" l="1"/>
  <c r="T9" i="1" s="1"/>
  <c r="N7" i="1" l="1"/>
  <c r="R7" i="1" s="1"/>
  <c r="O7" i="1"/>
  <c r="S7" i="1" s="1"/>
  <c r="J7" i="1"/>
  <c r="K7" i="1"/>
  <c r="L7" i="1"/>
  <c r="M7" i="1"/>
  <c r="P7" i="1" l="1"/>
  <c r="T7" i="1" s="1"/>
  <c r="J11" i="1" l="1"/>
  <c r="J8" i="1"/>
  <c r="J19" i="1" l="1"/>
  <c r="M8" i="1" l="1"/>
  <c r="M10" i="1"/>
  <c r="M11" i="1"/>
  <c r="M12" i="1"/>
  <c r="M13" i="1"/>
  <c r="M14" i="1"/>
  <c r="M15" i="1"/>
  <c r="M16" i="1"/>
  <c r="M17" i="1"/>
  <c r="M20" i="1"/>
  <c r="M21" i="1"/>
  <c r="M5" i="1"/>
  <c r="L8" i="1"/>
  <c r="L10" i="1"/>
  <c r="L11" i="1"/>
  <c r="L12" i="1"/>
  <c r="L13" i="1"/>
  <c r="L14" i="1"/>
  <c r="L15" i="1"/>
  <c r="L16" i="1"/>
  <c r="L18" i="1"/>
  <c r="L17" i="1"/>
  <c r="L20" i="1"/>
  <c r="L21" i="1"/>
  <c r="L5" i="1"/>
  <c r="K8" i="1"/>
  <c r="K10" i="1"/>
  <c r="K11" i="1"/>
  <c r="K13" i="1"/>
  <c r="K14" i="1"/>
  <c r="K15" i="1"/>
  <c r="K16" i="1"/>
  <c r="K18" i="1"/>
  <c r="K17" i="1"/>
  <c r="K20" i="1"/>
  <c r="K21" i="1"/>
  <c r="K5" i="1"/>
  <c r="J10" i="1"/>
  <c r="J12" i="1"/>
  <c r="J13" i="1"/>
  <c r="J14" i="1"/>
  <c r="J15" i="1"/>
  <c r="J16" i="1"/>
  <c r="J18" i="1"/>
  <c r="J17" i="1"/>
  <c r="J20" i="1"/>
  <c r="J21" i="1"/>
  <c r="J5" i="1"/>
  <c r="N8" i="1" l="1"/>
  <c r="R8" i="1" s="1"/>
  <c r="L22" i="1" l="1"/>
  <c r="N5" i="1"/>
  <c r="R5" i="1" s="1"/>
  <c r="O5" i="1"/>
  <c r="S5" i="1" s="1"/>
  <c r="P5" i="1" l="1"/>
  <c r="T5" i="1" s="1"/>
  <c r="K22" i="1" l="1"/>
  <c r="J22" i="1"/>
  <c r="O8" i="1"/>
  <c r="S8" i="1" s="1"/>
  <c r="N10" i="1"/>
  <c r="R10" i="1" s="1"/>
  <c r="O10" i="1"/>
  <c r="S10" i="1" s="1"/>
  <c r="P8" i="1" l="1"/>
  <c r="T8" i="1" s="1"/>
  <c r="P10" i="1"/>
  <c r="T10" i="1" s="1"/>
  <c r="O21" i="1" l="1"/>
  <c r="S21" i="1" s="1"/>
  <c r="N21" i="1"/>
  <c r="R21" i="1" s="1"/>
  <c r="O20" i="1"/>
  <c r="S20" i="1" s="1"/>
  <c r="N20" i="1"/>
  <c r="R20" i="1" s="1"/>
  <c r="O17" i="1"/>
  <c r="S17" i="1" s="1"/>
  <c r="N17" i="1"/>
  <c r="R17" i="1" s="1"/>
  <c r="N19" i="1"/>
  <c r="P19" i="1" s="1"/>
  <c r="N18" i="1"/>
  <c r="R18" i="1" s="1"/>
  <c r="O18" i="1"/>
  <c r="S18" i="1" s="1"/>
  <c r="N16" i="1"/>
  <c r="R16" i="1" s="1"/>
  <c r="O16" i="1"/>
  <c r="S16" i="1" s="1"/>
  <c r="O15" i="1"/>
  <c r="S15" i="1" s="1"/>
  <c r="N15" i="1"/>
  <c r="R15" i="1" s="1"/>
  <c r="N14" i="1"/>
  <c r="R14" i="1" s="1"/>
  <c r="O14" i="1"/>
  <c r="S14" i="1" s="1"/>
  <c r="N13" i="1"/>
  <c r="R13" i="1" s="1"/>
  <c r="O13" i="1"/>
  <c r="S13" i="1" s="1"/>
  <c r="O12" i="1"/>
  <c r="S12" i="1" s="1"/>
  <c r="N12" i="1"/>
  <c r="R12" i="1" s="1"/>
  <c r="N11" i="1"/>
  <c r="R11" i="1" s="1"/>
  <c r="O11" i="1"/>
  <c r="S11" i="1" s="1"/>
  <c r="R19" i="1" l="1"/>
  <c r="N22" i="1"/>
  <c r="R22" i="1" s="1"/>
  <c r="O22" i="1"/>
  <c r="S22" i="1" s="1"/>
  <c r="P21" i="1"/>
  <c r="T21" i="1" s="1"/>
  <c r="P13" i="1"/>
  <c r="T13" i="1" s="1"/>
  <c r="P18" i="1"/>
  <c r="T18" i="1" s="1"/>
  <c r="P15" i="1"/>
  <c r="T15" i="1" s="1"/>
  <c r="P17" i="1"/>
  <c r="T17" i="1" s="1"/>
  <c r="P12" i="1"/>
  <c r="T12" i="1" s="1"/>
  <c r="P20" i="1"/>
  <c r="T20" i="1" s="1"/>
  <c r="T19" i="1"/>
  <c r="P11" i="1"/>
  <c r="T11" i="1" s="1"/>
  <c r="P14" i="1"/>
  <c r="T14" i="1" s="1"/>
  <c r="P16" i="1"/>
  <c r="T16" i="1" s="1"/>
  <c r="P22" i="1" l="1"/>
  <c r="T22" i="1" s="1"/>
  <c r="M22" i="1" l="1"/>
</calcChain>
</file>

<file path=xl/sharedStrings.xml><?xml version="1.0" encoding="utf-8"?>
<sst xmlns="http://schemas.openxmlformats.org/spreadsheetml/2006/main" count="95" uniqueCount="33">
  <si>
    <t>Day</t>
  </si>
  <si>
    <t>Night</t>
  </si>
  <si>
    <t>Total</t>
  </si>
  <si>
    <t>RN</t>
  </si>
  <si>
    <t>CSW</t>
  </si>
  <si>
    <t>Overall</t>
  </si>
  <si>
    <t>Ward</t>
  </si>
  <si>
    <t>Planned</t>
  </si>
  <si>
    <t>Actual</t>
  </si>
  <si>
    <t>Granby</t>
  </si>
  <si>
    <t>ITU/HDU</t>
  </si>
  <si>
    <t>Maternity</t>
  </si>
  <si>
    <t>Nidderdale</t>
  </si>
  <si>
    <t>Oakdale</t>
  </si>
  <si>
    <t>Trinity</t>
  </si>
  <si>
    <t>Woodlands</t>
  </si>
  <si>
    <t>Fill (%)</t>
  </si>
  <si>
    <t>Patient</t>
  </si>
  <si>
    <t>Days</t>
  </si>
  <si>
    <t>CHPPD</t>
  </si>
  <si>
    <t>Byland</t>
  </si>
  <si>
    <t>Special Care Baby Unit</t>
  </si>
  <si>
    <t>Jervaulx</t>
  </si>
  <si>
    <t>Acute Frailty Unit</t>
  </si>
  <si>
    <t>Lascelles</t>
  </si>
  <si>
    <t>Rowan</t>
  </si>
  <si>
    <t>Wensleydale</t>
  </si>
  <si>
    <t>Fountains</t>
  </si>
  <si>
    <t>Bolton</t>
  </si>
  <si>
    <t>Acute Medical Unit</t>
  </si>
  <si>
    <t>March</t>
  </si>
  <si>
    <t>February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</si>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</sst>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theme="1"/>
      </bottom>
      <diagonal/>
    </border>
    <border>
      <left/>
      <right style="hair">
        <color indexed="64"/>
      </right>
      <top/>
      <bottom style="thick">
        <color theme="1"/>
      </bottom>
      <diagonal/>
    </border>
    <border>
      <left style="hair">
        <color indexed="64"/>
      </left>
      <right/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 style="hair">
        <color indexed="64"/>
      </right>
      <top style="thick">
        <color theme="1"/>
      </top>
      <bottom/>
      <diagonal/>
    </border>
    <border>
      <left style="hair">
        <color indexed="64"/>
      </left>
      <right/>
      <top style="thick">
        <color theme="1"/>
      </top>
      <bottom/>
      <diagonal/>
    </border>
    <border>
      <left style="hair">
        <color indexed="64"/>
      </left>
      <right style="hair">
        <color indexed="64"/>
      </right>
      <top style="thick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5" fillId="0" borderId="0"/>
  </cellStyleXfs>
  <cellXfs count="6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7" xfId="0" applyFont="1" applyFill="1" applyBorder="1"/>
    <xf numFmtId="9" fontId="2" fillId="2" borderId="9" xfId="1" applyFont="1" applyFill="1" applyBorder="1"/>
    <xf numFmtId="9" fontId="2" fillId="2" borderId="7" xfId="1" applyFont="1" applyFill="1" applyBorder="1"/>
    <xf numFmtId="9" fontId="2" fillId="2" borderId="8" xfId="1" applyFont="1" applyFill="1" applyBorder="1"/>
    <xf numFmtId="0" fontId="2" fillId="2" borderId="12" xfId="0" applyFont="1" applyFill="1" applyBorder="1"/>
    <xf numFmtId="0" fontId="0" fillId="2" borderId="13" xfId="0" applyFill="1" applyBorder="1"/>
    <xf numFmtId="0" fontId="0" fillId="0" borderId="1" xfId="0" applyBorder="1"/>
    <xf numFmtId="164" fontId="0" fillId="2" borderId="12" xfId="0" applyNumberFormat="1" applyFill="1" applyBorder="1"/>
    <xf numFmtId="164" fontId="0" fillId="2" borderId="0" xfId="0" applyNumberFormat="1" applyFill="1"/>
    <xf numFmtId="2" fontId="2" fillId="2" borderId="8" xfId="0" applyNumberFormat="1" applyFont="1" applyFill="1" applyBorder="1"/>
    <xf numFmtId="2" fontId="2" fillId="2" borderId="0" xfId="0" applyNumberFormat="1" applyFont="1" applyFill="1"/>
    <xf numFmtId="9" fontId="2" fillId="2" borderId="0" xfId="1" applyFont="1" applyFill="1" applyBorder="1"/>
    <xf numFmtId="164" fontId="2" fillId="2" borderId="0" xfId="0" applyNumberFormat="1" applyFont="1" applyFill="1"/>
    <xf numFmtId="164" fontId="0" fillId="0" borderId="3" xfId="0" applyNumberFormat="1" applyBorder="1"/>
    <xf numFmtId="164" fontId="0" fillId="0" borderId="0" xfId="0" applyNumberFormat="1"/>
    <xf numFmtId="164" fontId="0" fillId="0" borderId="12" xfId="0" applyNumberFormat="1" applyBorder="1"/>
    <xf numFmtId="164" fontId="0" fillId="2" borderId="3" xfId="0" applyNumberFormat="1" applyFill="1" applyBorder="1"/>
    <xf numFmtId="164" fontId="2" fillId="2" borderId="10" xfId="0" applyNumberFormat="1" applyFont="1" applyFill="1" applyBorder="1"/>
    <xf numFmtId="164" fontId="2" fillId="2" borderId="3" xfId="0" applyNumberFormat="1" applyFont="1" applyFill="1" applyBorder="1"/>
    <xf numFmtId="164" fontId="2" fillId="2" borderId="12" xfId="0" applyNumberFormat="1" applyFont="1" applyFill="1" applyBorder="1"/>
    <xf numFmtId="0" fontId="0" fillId="2" borderId="2" xfId="0" applyFill="1" applyBorder="1"/>
    <xf numFmtId="0" fontId="6" fillId="0" borderId="14" xfId="5" applyFont="1" applyBorder="1" applyAlignment="1">
      <alignment horizontal="right" wrapText="1"/>
    </xf>
    <xf numFmtId="0" fontId="0" fillId="0" borderId="14" xfId="0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65" fontId="0" fillId="2" borderId="3" xfId="1" applyNumberFormat="1" applyFont="1" applyFill="1" applyBorder="1"/>
    <xf numFmtId="165" fontId="0" fillId="2" borderId="0" xfId="1" applyNumberFormat="1" applyFont="1" applyFill="1" applyBorder="1"/>
    <xf numFmtId="165" fontId="0" fillId="2" borderId="1" xfId="1" applyNumberFormat="1" applyFont="1" applyFill="1" applyBorder="1"/>
    <xf numFmtId="165" fontId="0" fillId="0" borderId="0" xfId="0" applyNumberFormat="1" applyAlignment="1">
      <alignment horizontal="center"/>
    </xf>
    <xf numFmtId="165" fontId="0" fillId="2" borderId="0" xfId="0" applyNumberFormat="1" applyFill="1" applyAlignment="1">
      <alignment horizontal="center"/>
    </xf>
    <xf numFmtId="165" fontId="2" fillId="2" borderId="9" xfId="1" applyNumberFormat="1" applyFont="1" applyFill="1" applyBorder="1"/>
    <xf numFmtId="165" fontId="2" fillId="2" borderId="7" xfId="1" applyNumberFormat="1" applyFont="1" applyFill="1" applyBorder="1"/>
    <xf numFmtId="165" fontId="2" fillId="2" borderId="8" xfId="1" applyNumberFormat="1" applyFont="1" applyFill="1" applyBorder="1"/>
    <xf numFmtId="0" fontId="0" fillId="3" borderId="0" xfId="0" applyFill="1"/>
    <xf numFmtId="0" fontId="3" fillId="3" borderId="1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0" xfId="0" applyFill="1" applyAlignment="1">
      <alignment horizontal="center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_Care Hours" xfId="5" xr:uid="{00000000-0005-0000-0000-000003000000}"/>
    <cellStyle name="Percent" xfId="1" builtinId="5"/>
    <cellStyle name="Percent 2" xfId="3" xr:uid="{00000000-0005-0000-0000-000005000000}"/>
  </cellStyles>
  <dxfs count="10"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Flat">
      <a:dk1>
        <a:srgbClr val="424456"/>
      </a:dk1>
      <a:lt1>
        <a:srgbClr val="FFFFFF"/>
      </a:lt1>
      <a:dk2>
        <a:srgbClr val="000000"/>
      </a:dk2>
      <a:lt2>
        <a:srgbClr val="1ABC9C"/>
      </a:lt2>
      <a:accent1>
        <a:srgbClr val="FF495E"/>
      </a:accent1>
      <a:accent2>
        <a:srgbClr val="FF7F50"/>
      </a:accent2>
      <a:accent3>
        <a:srgbClr val="F1C40F"/>
      </a:accent3>
      <a:accent4>
        <a:srgbClr val="2ECC71"/>
      </a:accent4>
      <a:accent5>
        <a:srgbClr val="0563C1"/>
      </a:accent5>
      <a:accent6>
        <a:srgbClr val="B4DCF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4"/>
  <sheetViews>
    <sheetView showGridLines="0" tabSelected="1" zoomScaleNormal="100" workbookViewId="0">
      <pane ySplit="1" topLeftCell="A2" activePane="bottomLeft" state="frozen"/>
      <selection pane="bottomLeft" sqref="A1:AB22"/>
    </sheetView>
  </sheetViews>
  <sheetFormatPr defaultColWidth="9.1796875" defaultRowHeight="14.5" x14ac:dyDescent="0.35"/>
  <cols>
    <col min="1" max="1" width="19.81640625" style="1" bestFit="1" customWidth="1"/>
    <col min="2" max="2" width="8.453125" style="1" hidden="1" customWidth="1"/>
    <col min="3" max="3" width="10.1796875" style="1" hidden="1" customWidth="1"/>
    <col min="4" max="4" width="10.81640625" style="1" hidden="1" customWidth="1"/>
    <col min="5" max="5" width="9" style="1" hidden="1" customWidth="1"/>
    <col min="6" max="6" width="8.453125" style="1" hidden="1" customWidth="1"/>
    <col min="7" max="7" width="9.81640625" style="1" hidden="1" customWidth="1"/>
    <col min="8" max="8" width="8.453125" style="1" hidden="1" customWidth="1"/>
    <col min="9" max="9" width="8" style="1" hidden="1" customWidth="1"/>
    <col min="10" max="10" width="9" style="1" bestFit="1" customWidth="1"/>
    <col min="11" max="11" width="7.81640625" style="1" bestFit="1" customWidth="1"/>
    <col min="12" max="12" width="8" style="1" customWidth="1"/>
    <col min="13" max="13" width="7.81640625" style="1" bestFit="1" customWidth="1"/>
    <col min="14" max="14" width="8" style="1" hidden="1" customWidth="1"/>
    <col min="15" max="16" width="9" style="1" hidden="1" customWidth="1"/>
    <col min="17" max="17" width="7.453125" style="1" hidden="1" customWidth="1"/>
    <col min="18" max="19" width="6.453125" style="1" bestFit="1" customWidth="1"/>
    <col min="20" max="20" width="7.453125" style="1" bestFit="1" customWidth="1"/>
    <col min="21" max="21" width="19.81640625" style="1" bestFit="1" customWidth="1"/>
    <col min="22" max="22" width="9.54296875" style="1" bestFit="1" customWidth="1"/>
    <col min="23" max="25" width="7.1796875" style="1" bestFit="1" customWidth="1"/>
    <col min="26" max="26" width="8" style="1" customWidth="1"/>
    <col min="27" max="27" width="7.81640625" style="1" customWidth="1"/>
    <col min="28" max="28" width="7.453125" style="1" bestFit="1" customWidth="1"/>
    <col min="29" max="16384" width="9.1796875" style="1"/>
  </cols>
  <sheetData>
    <row r="1" spans="1:28" x14ac:dyDescent="0.35">
      <c r="A1" s="56"/>
      <c r="B1" s="57" t="s">
        <v>30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9"/>
      <c r="U1" s="64" t="s">
        <v>31</v>
      </c>
      <c r="V1" s="65"/>
      <c r="W1" s="65"/>
      <c r="X1" s="65"/>
      <c r="Y1" s="65"/>
      <c r="Z1" s="65"/>
      <c r="AA1" s="65"/>
      <c r="AB1" s="65"/>
    </row>
    <row r="2" spans="1:28" x14ac:dyDescent="0.35">
      <c r="A2" s="7"/>
      <c r="B2" s="62" t="s">
        <v>0</v>
      </c>
      <c r="C2" s="60"/>
      <c r="D2" s="60"/>
      <c r="E2" s="61"/>
      <c r="F2" s="62" t="s">
        <v>1</v>
      </c>
      <c r="G2" s="60"/>
      <c r="H2" s="60"/>
      <c r="I2" s="61"/>
      <c r="J2" s="62" t="s">
        <v>0</v>
      </c>
      <c r="K2" s="60"/>
      <c r="L2" s="60" t="s">
        <v>1</v>
      </c>
      <c r="M2" s="61"/>
      <c r="N2" s="62" t="s">
        <v>2</v>
      </c>
      <c r="O2" s="60"/>
      <c r="P2" s="61"/>
      <c r="Q2" s="8" t="s">
        <v>17</v>
      </c>
      <c r="R2" s="62" t="s">
        <v>19</v>
      </c>
      <c r="S2" s="60"/>
      <c r="T2" s="63"/>
      <c r="U2" s="19"/>
      <c r="V2" s="60" t="s">
        <v>0</v>
      </c>
      <c r="W2" s="60"/>
      <c r="X2" s="60" t="s">
        <v>1</v>
      </c>
      <c r="Y2" s="61"/>
      <c r="Z2" s="60" t="s">
        <v>19</v>
      </c>
      <c r="AA2" s="60"/>
      <c r="AB2" s="60"/>
    </row>
    <row r="3" spans="1:28" x14ac:dyDescent="0.35">
      <c r="A3" s="7"/>
      <c r="B3" s="62" t="s">
        <v>3</v>
      </c>
      <c r="C3" s="60"/>
      <c r="D3" s="60" t="s">
        <v>4</v>
      </c>
      <c r="E3" s="61"/>
      <c r="F3" s="62" t="s">
        <v>3</v>
      </c>
      <c r="G3" s="60"/>
      <c r="H3" s="60" t="s">
        <v>4</v>
      </c>
      <c r="I3" s="61"/>
      <c r="J3" s="18" t="s">
        <v>3</v>
      </c>
      <c r="K3" s="19" t="s">
        <v>4</v>
      </c>
      <c r="L3" s="19" t="s">
        <v>3</v>
      </c>
      <c r="M3" s="20" t="s">
        <v>4</v>
      </c>
      <c r="N3" s="9" t="s">
        <v>3</v>
      </c>
      <c r="O3" s="10" t="s">
        <v>4</v>
      </c>
      <c r="P3" s="11" t="s">
        <v>2</v>
      </c>
      <c r="Q3" s="8" t="s">
        <v>18</v>
      </c>
      <c r="R3" s="9" t="s">
        <v>3</v>
      </c>
      <c r="S3" s="10" t="s">
        <v>4</v>
      </c>
      <c r="T3" s="27" t="s">
        <v>5</v>
      </c>
      <c r="U3" s="10"/>
      <c r="V3" s="19" t="s">
        <v>3</v>
      </c>
      <c r="W3" s="19" t="s">
        <v>4</v>
      </c>
      <c r="X3" s="19" t="s">
        <v>3</v>
      </c>
      <c r="Y3" s="20" t="s">
        <v>4</v>
      </c>
      <c r="Z3" s="10" t="s">
        <v>3</v>
      </c>
      <c r="AA3" s="10" t="s">
        <v>4</v>
      </c>
      <c r="AB3" s="10" t="s">
        <v>5</v>
      </c>
    </row>
    <row r="4" spans="1:28" ht="15" thickBot="1" x14ac:dyDescent="0.4">
      <c r="A4" s="12" t="s">
        <v>6</v>
      </c>
      <c r="B4" s="13" t="s">
        <v>7</v>
      </c>
      <c r="C4" s="14" t="s">
        <v>8</v>
      </c>
      <c r="D4" s="14" t="s">
        <v>7</v>
      </c>
      <c r="E4" s="12" t="s">
        <v>8</v>
      </c>
      <c r="F4" s="13" t="s">
        <v>7</v>
      </c>
      <c r="G4" s="14" t="s">
        <v>8</v>
      </c>
      <c r="H4" s="14" t="s">
        <v>7</v>
      </c>
      <c r="I4" s="12" t="s">
        <v>8</v>
      </c>
      <c r="J4" s="15" t="s">
        <v>16</v>
      </c>
      <c r="K4" s="16" t="s">
        <v>16</v>
      </c>
      <c r="L4" s="16" t="s">
        <v>16</v>
      </c>
      <c r="M4" s="17" t="s">
        <v>16</v>
      </c>
      <c r="N4" s="13"/>
      <c r="O4" s="14"/>
      <c r="P4" s="12"/>
      <c r="Q4" s="43"/>
      <c r="R4" s="13"/>
      <c r="S4" s="14"/>
      <c r="T4" s="28"/>
      <c r="U4" s="14"/>
      <c r="V4" s="16" t="s">
        <v>16</v>
      </c>
      <c r="W4" s="16" t="s">
        <v>16</v>
      </c>
      <c r="X4" s="16" t="s">
        <v>16</v>
      </c>
      <c r="Y4" s="17" t="s">
        <v>16</v>
      </c>
      <c r="Z4" s="13"/>
      <c r="AA4" s="14"/>
      <c r="AB4" s="14"/>
    </row>
    <row r="5" spans="1:28" ht="15" thickTop="1" x14ac:dyDescent="0.35">
      <c r="A5" s="2" t="s">
        <v>23</v>
      </c>
      <c r="B5">
        <v>1581</v>
      </c>
      <c r="C5">
        <v>1462.67</v>
      </c>
      <c r="D5">
        <v>1441.5</v>
      </c>
      <c r="E5">
        <v>1099.97</v>
      </c>
      <c r="F5">
        <v>1023</v>
      </c>
      <c r="G5">
        <v>1055</v>
      </c>
      <c r="H5">
        <v>682</v>
      </c>
      <c r="I5">
        <v>736</v>
      </c>
      <c r="J5" s="48">
        <f>C5/B5</f>
        <v>0.92515496521189122</v>
      </c>
      <c r="K5" s="49">
        <f>E5/D5</f>
        <v>0.76307318765175169</v>
      </c>
      <c r="L5" s="49">
        <f>G5/F5</f>
        <v>1.0312805474095796</v>
      </c>
      <c r="M5" s="50">
        <f>I5/H5</f>
        <v>1.0791788856304985</v>
      </c>
      <c r="N5" s="3">
        <f>C5+G5</f>
        <v>2517.67</v>
      </c>
      <c r="O5" s="1">
        <f>E5+I5</f>
        <v>1835.97</v>
      </c>
      <c r="P5" s="1">
        <f>N5+O5</f>
        <v>4353.6400000000003</v>
      </c>
      <c r="Q5" s="44">
        <v>491</v>
      </c>
      <c r="R5" s="31">
        <f>N5/Q5</f>
        <v>5.1276374745417517</v>
      </c>
      <c r="S5" s="31">
        <f>O5/Q5</f>
        <v>3.7392464358452138</v>
      </c>
      <c r="T5" s="30">
        <f>P5/Q5</f>
        <v>8.8668839103869654</v>
      </c>
      <c r="U5" s="2" t="s">
        <v>23</v>
      </c>
      <c r="V5" s="4">
        <v>0.94133753501400563</v>
      </c>
      <c r="W5" s="5">
        <v>0.81361751152073725</v>
      </c>
      <c r="X5" s="5">
        <v>1.2329545454545454</v>
      </c>
      <c r="Y5" s="6">
        <v>1.0714285714285714</v>
      </c>
      <c r="Z5" s="39">
        <v>4.7667562380038389</v>
      </c>
      <c r="AA5" s="31">
        <v>3.3000575815738964</v>
      </c>
      <c r="AB5" s="30">
        <v>8.0668138195777335</v>
      </c>
    </row>
    <row r="6" spans="1:28" x14ac:dyDescent="0.35">
      <c r="A6" s="2" t="s">
        <v>29</v>
      </c>
      <c r="B6">
        <v>2325</v>
      </c>
      <c r="C6">
        <v>1857.82</v>
      </c>
      <c r="D6">
        <v>1441.5</v>
      </c>
      <c r="E6">
        <v>1209</v>
      </c>
      <c r="F6">
        <v>2046</v>
      </c>
      <c r="G6">
        <v>1683.25</v>
      </c>
      <c r="H6">
        <v>1023</v>
      </c>
      <c r="I6">
        <v>999</v>
      </c>
      <c r="J6" s="48">
        <f t="shared" ref="J6" si="0">C6/B6</f>
        <v>0.79906236559139787</v>
      </c>
      <c r="K6" s="49">
        <f t="shared" ref="K6" si="1">E6/D6</f>
        <v>0.83870967741935487</v>
      </c>
      <c r="L6" s="49">
        <f t="shared" ref="L6" si="2">G6/F6</f>
        <v>0.82270283479960904</v>
      </c>
      <c r="M6" s="50">
        <f t="shared" ref="M6" si="3">I6/H6</f>
        <v>0.97653958944281527</v>
      </c>
      <c r="N6" s="3">
        <f>C6+G6</f>
        <v>3541.0699999999997</v>
      </c>
      <c r="O6" s="1">
        <f t="shared" ref="O6" si="4">E6+I6</f>
        <v>2208</v>
      </c>
      <c r="P6" s="1">
        <f t="shared" ref="P6" si="5">N6+O6</f>
        <v>5749.07</v>
      </c>
      <c r="Q6" s="44">
        <v>666</v>
      </c>
      <c r="R6" s="31">
        <f>N6/Q6</f>
        <v>5.3169219219219217</v>
      </c>
      <c r="S6" s="31">
        <f t="shared" ref="S6:S21" si="6">O6/Q6</f>
        <v>3.3153153153153152</v>
      </c>
      <c r="T6" s="30">
        <f t="shared" ref="T6:T21" si="7">P6/Q6</f>
        <v>8.632237237237236</v>
      </c>
      <c r="U6" s="2" t="s">
        <v>29</v>
      </c>
      <c r="V6" s="4">
        <v>0.8203571428571429</v>
      </c>
      <c r="W6" s="5">
        <v>0.86693548387096775</v>
      </c>
      <c r="X6" s="5">
        <v>0.83806818181818177</v>
      </c>
      <c r="Y6" s="6">
        <v>0.98809523809523814</v>
      </c>
      <c r="Z6" s="36">
        <v>4.7004310344827589</v>
      </c>
      <c r="AA6" s="37">
        <v>2.9335488505747125</v>
      </c>
      <c r="AB6" s="38">
        <v>7.6339798850574709</v>
      </c>
    </row>
    <row r="7" spans="1:28" x14ac:dyDescent="0.35">
      <c r="A7" s="2" t="s">
        <v>28</v>
      </c>
      <c r="B7">
        <v>1953</v>
      </c>
      <c r="C7">
        <v>1949.32</v>
      </c>
      <c r="D7">
        <v>1736</v>
      </c>
      <c r="E7">
        <v>1413.33</v>
      </c>
      <c r="F7">
        <v>1023</v>
      </c>
      <c r="G7">
        <v>1032.5</v>
      </c>
      <c r="H7">
        <v>682</v>
      </c>
      <c r="I7">
        <v>715</v>
      </c>
      <c r="J7" s="48">
        <f>C7/B7</f>
        <v>0.99811571940604193</v>
      </c>
      <c r="K7" s="49">
        <f>E7/D7</f>
        <v>0.81413018433179718</v>
      </c>
      <c r="L7" s="49">
        <f>G7/F7</f>
        <v>1.009286412512219</v>
      </c>
      <c r="M7" s="50">
        <f>I7/H7</f>
        <v>1.0483870967741935</v>
      </c>
      <c r="N7" s="3">
        <f>C7+G7</f>
        <v>2981.8199999999997</v>
      </c>
      <c r="O7" s="1">
        <f>E7+I7</f>
        <v>2128.33</v>
      </c>
      <c r="P7" s="1">
        <f>N7+O7</f>
        <v>5110.1499999999996</v>
      </c>
      <c r="Q7" s="44">
        <v>696</v>
      </c>
      <c r="R7" s="31">
        <f t="shared" ref="R7:R21" si="8">N7/Q7</f>
        <v>4.2842241379310337</v>
      </c>
      <c r="S7" s="31">
        <f t="shared" si="6"/>
        <v>3.0579454022988504</v>
      </c>
      <c r="T7" s="30">
        <f t="shared" si="7"/>
        <v>7.3421695402298841</v>
      </c>
      <c r="U7" s="2" t="s">
        <v>28</v>
      </c>
      <c r="V7" s="4">
        <v>0.97023809523809523</v>
      </c>
      <c r="W7" s="5">
        <v>0.8230739795918367</v>
      </c>
      <c r="X7" s="5">
        <v>1.0357142857142858</v>
      </c>
      <c r="Y7" s="6">
        <v>1.0535714285714286</v>
      </c>
      <c r="Z7" s="39">
        <v>4.2357142857142858</v>
      </c>
      <c r="AA7" s="31">
        <v>3.0786984126984125</v>
      </c>
      <c r="AB7" s="30">
        <v>7.3144126984126983</v>
      </c>
    </row>
    <row r="8" spans="1:28" x14ac:dyDescent="0.35">
      <c r="A8" s="2" t="s">
        <v>20</v>
      </c>
      <c r="B8">
        <v>1953</v>
      </c>
      <c r="C8">
        <v>1849.5</v>
      </c>
      <c r="D8">
        <v>1813.5</v>
      </c>
      <c r="E8">
        <v>1374.77</v>
      </c>
      <c r="F8">
        <v>1364</v>
      </c>
      <c r="G8">
        <v>1331</v>
      </c>
      <c r="H8">
        <v>1364</v>
      </c>
      <c r="I8">
        <v>1309.92</v>
      </c>
      <c r="J8" s="48">
        <f>C8/B8</f>
        <v>0.94700460829493083</v>
      </c>
      <c r="K8" s="49">
        <f t="shared" ref="K8:K21" si="9">E8/D8</f>
        <v>0.75807554452715742</v>
      </c>
      <c r="L8" s="49">
        <f t="shared" ref="L8:L21" si="10">G8/F8</f>
        <v>0.97580645161290325</v>
      </c>
      <c r="M8" s="50">
        <f t="shared" ref="M8:M21" si="11">I8/H8</f>
        <v>0.96035190615835786</v>
      </c>
      <c r="N8" s="3">
        <f>C8+G8</f>
        <v>3180.5</v>
      </c>
      <c r="O8" s="1">
        <f>E8+I8</f>
        <v>2684.69</v>
      </c>
      <c r="P8" s="2">
        <f>N8+O8</f>
        <v>5865.1900000000005</v>
      </c>
      <c r="Q8" s="44">
        <v>898</v>
      </c>
      <c r="R8" s="31">
        <f t="shared" si="8"/>
        <v>3.541759465478842</v>
      </c>
      <c r="S8" s="31">
        <f t="shared" si="6"/>
        <v>2.9896325167037863</v>
      </c>
      <c r="T8" s="30">
        <f t="shared" si="7"/>
        <v>6.5313919821826287</v>
      </c>
      <c r="U8" s="1" t="s">
        <v>20</v>
      </c>
      <c r="V8" s="4">
        <v>0.93976757369614516</v>
      </c>
      <c r="W8" s="5">
        <v>0.7751831501831502</v>
      </c>
      <c r="X8" s="5">
        <v>1.0267857142857142</v>
      </c>
      <c r="Y8" s="6">
        <v>0.93932629870129869</v>
      </c>
      <c r="Z8" s="36">
        <v>3.5513365735115432</v>
      </c>
      <c r="AA8" s="37">
        <v>2.9489671931956258</v>
      </c>
      <c r="AB8" s="38">
        <v>6.5003037667071686</v>
      </c>
    </row>
    <row r="9" spans="1:28" x14ac:dyDescent="0.35">
      <c r="A9" s="2" t="s">
        <v>10</v>
      </c>
      <c r="B9">
        <v>2325</v>
      </c>
      <c r="C9">
        <v>2133.75</v>
      </c>
      <c r="D9">
        <v>372</v>
      </c>
      <c r="E9">
        <v>88.5</v>
      </c>
      <c r="F9">
        <v>1705</v>
      </c>
      <c r="G9">
        <v>1808</v>
      </c>
      <c r="H9">
        <v>341</v>
      </c>
      <c r="I9">
        <v>88</v>
      </c>
      <c r="J9" s="48">
        <f>C9/B9</f>
        <v>0.91774193548387095</v>
      </c>
      <c r="K9" s="49">
        <f t="shared" ref="K9" si="12">E9/D9</f>
        <v>0.23790322580645162</v>
      </c>
      <c r="L9" s="49">
        <f t="shared" ref="L9" si="13">G9/F9</f>
        <v>1.0604105571847506</v>
      </c>
      <c r="M9" s="50">
        <f t="shared" ref="M9" si="14">I9/H9</f>
        <v>0.25806451612903225</v>
      </c>
      <c r="N9" s="3">
        <f t="shared" ref="N9" si="15">C9+G9</f>
        <v>3941.75</v>
      </c>
      <c r="O9" s="1">
        <f t="shared" ref="O9" si="16">E9+I9</f>
        <v>176.5</v>
      </c>
      <c r="P9" s="1">
        <f t="shared" ref="P9" si="17">N9+O9</f>
        <v>4118.25</v>
      </c>
      <c r="Q9" s="44">
        <v>120</v>
      </c>
      <c r="R9" s="31">
        <f t="shared" si="8"/>
        <v>32.84791666666667</v>
      </c>
      <c r="S9" s="31">
        <f t="shared" si="6"/>
        <v>1.4708333333333334</v>
      </c>
      <c r="T9" s="30">
        <f t="shared" si="7"/>
        <v>34.318750000000001</v>
      </c>
      <c r="U9" s="2" t="s">
        <v>10</v>
      </c>
      <c r="V9" s="4">
        <v>0.91757436112274826</v>
      </c>
      <c r="W9" s="5">
        <v>0.24798387096774194</v>
      </c>
      <c r="X9" s="5">
        <v>0.78948470883954758</v>
      </c>
      <c r="Y9" s="6">
        <v>0.35483870967741937</v>
      </c>
      <c r="Z9" s="36">
        <v>26.807565789473685</v>
      </c>
      <c r="AA9" s="37">
        <v>1.4029605263157894</v>
      </c>
      <c r="AB9" s="38">
        <v>28.210526315789473</v>
      </c>
    </row>
    <row r="10" spans="1:28" x14ac:dyDescent="0.35">
      <c r="A10" s="2" t="s">
        <v>27</v>
      </c>
      <c r="B10">
        <v>1953</v>
      </c>
      <c r="C10">
        <v>1800.25</v>
      </c>
      <c r="D10">
        <v>1658.5</v>
      </c>
      <c r="E10">
        <v>1237.75</v>
      </c>
      <c r="F10">
        <v>1364</v>
      </c>
      <c r="G10">
        <v>1341</v>
      </c>
      <c r="H10">
        <v>1023</v>
      </c>
      <c r="I10">
        <v>1019.5</v>
      </c>
      <c r="J10" s="48">
        <f t="shared" ref="J10:J21" si="18">C10/B10</f>
        <v>0.92178699436763956</v>
      </c>
      <c r="K10" s="49">
        <f t="shared" si="9"/>
        <v>0.74630690382876097</v>
      </c>
      <c r="L10" s="49">
        <f t="shared" si="10"/>
        <v>0.98313782991202348</v>
      </c>
      <c r="M10" s="50">
        <f t="shared" si="11"/>
        <v>0.99657869012707723</v>
      </c>
      <c r="N10" s="3">
        <f>C10+G10</f>
        <v>3141.25</v>
      </c>
      <c r="O10" s="1">
        <f>E10+I10</f>
        <v>2257.25</v>
      </c>
      <c r="P10" s="1">
        <f>N10+O10</f>
        <v>5398.5</v>
      </c>
      <c r="Q10" s="44">
        <v>767</v>
      </c>
      <c r="R10" s="31">
        <f t="shared" si="8"/>
        <v>4.0955019556714474</v>
      </c>
      <c r="S10" s="31">
        <f t="shared" si="6"/>
        <v>2.9429595827900914</v>
      </c>
      <c r="T10" s="30">
        <f t="shared" si="7"/>
        <v>7.0384615384615383</v>
      </c>
      <c r="U10" s="2" t="s">
        <v>27</v>
      </c>
      <c r="V10" s="4">
        <v>0.86209183673469392</v>
      </c>
      <c r="W10" s="5">
        <v>0.8371789727126806</v>
      </c>
      <c r="X10" s="5">
        <v>0.93607954545454541</v>
      </c>
      <c r="Y10" s="6">
        <v>0.9285714285714286</v>
      </c>
      <c r="Z10" s="36">
        <v>4.0210225563909772</v>
      </c>
      <c r="AA10" s="37">
        <v>3.1725563909774435</v>
      </c>
      <c r="AB10" s="38">
        <v>7.1935789473684206</v>
      </c>
    </row>
    <row r="11" spans="1:28" customFormat="1" x14ac:dyDescent="0.35">
      <c r="A11" s="2" t="s">
        <v>9</v>
      </c>
      <c r="B11">
        <v>1302</v>
      </c>
      <c r="C11">
        <v>1172.5</v>
      </c>
      <c r="D11">
        <v>1441.5</v>
      </c>
      <c r="E11">
        <v>1146</v>
      </c>
      <c r="F11">
        <v>1023</v>
      </c>
      <c r="G11">
        <v>1001</v>
      </c>
      <c r="H11">
        <v>1023</v>
      </c>
      <c r="I11">
        <v>950.25</v>
      </c>
      <c r="J11" s="48">
        <f>C11/B11</f>
        <v>0.90053763440860213</v>
      </c>
      <c r="K11" s="49">
        <f t="shared" si="9"/>
        <v>0.79500520291363164</v>
      </c>
      <c r="L11" s="49">
        <f t="shared" si="10"/>
        <v>0.978494623655914</v>
      </c>
      <c r="M11" s="50">
        <f t="shared" si="11"/>
        <v>0.92888563049853368</v>
      </c>
      <c r="N11" s="3">
        <f t="shared" ref="N11:N16" si="19">C11+G11</f>
        <v>2173.5</v>
      </c>
      <c r="O11" s="1">
        <f t="shared" ref="O11:O13" si="20">E11+I11</f>
        <v>2096.25</v>
      </c>
      <c r="P11" s="1">
        <f t="shared" ref="P11:P21" si="21">N11+O11</f>
        <v>4269.75</v>
      </c>
      <c r="Q11" s="44">
        <v>572</v>
      </c>
      <c r="R11" s="31">
        <f t="shared" si="8"/>
        <v>3.799825174825175</v>
      </c>
      <c r="S11" s="31">
        <f t="shared" si="6"/>
        <v>3.6647727272727271</v>
      </c>
      <c r="T11" s="30">
        <f t="shared" si="7"/>
        <v>7.4645979020979025</v>
      </c>
      <c r="U11" s="2" t="s">
        <v>9</v>
      </c>
      <c r="V11" s="4">
        <v>0.92368197278911568</v>
      </c>
      <c r="W11" s="5">
        <v>0.73655913978494625</v>
      </c>
      <c r="X11" s="5">
        <v>0.99314935064935062</v>
      </c>
      <c r="Y11" s="6">
        <v>0.9510281385281385</v>
      </c>
      <c r="Z11" s="36">
        <v>3.2905090311986864</v>
      </c>
      <c r="AA11" s="37">
        <v>3.0176518883415433</v>
      </c>
      <c r="AB11" s="38">
        <v>6.3081609195402297</v>
      </c>
    </row>
    <row r="12" spans="1:28" x14ac:dyDescent="0.35">
      <c r="A12" s="2" t="s">
        <v>22</v>
      </c>
      <c r="B12">
        <v>1953</v>
      </c>
      <c r="C12">
        <v>1908.05</v>
      </c>
      <c r="D12">
        <v>1813.5</v>
      </c>
      <c r="E12">
        <v>1455.9</v>
      </c>
      <c r="F12">
        <v>1364</v>
      </c>
      <c r="G12">
        <v>1363.25</v>
      </c>
      <c r="H12">
        <v>1364</v>
      </c>
      <c r="I12">
        <v>1297.25</v>
      </c>
      <c r="J12" s="48">
        <f t="shared" si="18"/>
        <v>0.97698412698412695</v>
      </c>
      <c r="K12" s="49">
        <f>E12/D12</f>
        <v>0.80281224152191899</v>
      </c>
      <c r="L12" s="49">
        <f t="shared" si="10"/>
        <v>0.99945014662756593</v>
      </c>
      <c r="M12" s="50">
        <f t="shared" si="11"/>
        <v>0.95106304985337242</v>
      </c>
      <c r="N12" s="3">
        <f t="shared" si="19"/>
        <v>3271.3</v>
      </c>
      <c r="O12" s="1">
        <f t="shared" si="20"/>
        <v>2753.15</v>
      </c>
      <c r="P12" s="1">
        <f t="shared" si="21"/>
        <v>6024.4500000000007</v>
      </c>
      <c r="Q12" s="44">
        <v>901</v>
      </c>
      <c r="R12" s="31">
        <f t="shared" si="8"/>
        <v>3.6307436182019979</v>
      </c>
      <c r="S12" s="31">
        <f t="shared" si="6"/>
        <v>3.0556603773584907</v>
      </c>
      <c r="T12" s="30">
        <f t="shared" si="7"/>
        <v>6.6864039955604895</v>
      </c>
      <c r="U12" s="2" t="s">
        <v>22</v>
      </c>
      <c r="V12" s="4">
        <v>0.92384920634920642</v>
      </c>
      <c r="W12" s="5">
        <v>0.85164835164835162</v>
      </c>
      <c r="X12" s="5">
        <v>0.99208603896103897</v>
      </c>
      <c r="Y12" s="6">
        <v>0.97625811688311692</v>
      </c>
      <c r="Z12" s="36">
        <v>3.4154730538922156</v>
      </c>
      <c r="AA12" s="37">
        <v>3.1110778443113771</v>
      </c>
      <c r="AB12" s="38">
        <v>6.5265508982035927</v>
      </c>
    </row>
    <row r="13" spans="1:28" x14ac:dyDescent="0.35">
      <c r="A13" s="2" t="s">
        <v>24</v>
      </c>
      <c r="B13">
        <v>976.5</v>
      </c>
      <c r="C13">
        <v>955.23</v>
      </c>
      <c r="D13">
        <v>1069.5</v>
      </c>
      <c r="E13">
        <v>657.75</v>
      </c>
      <c r="F13">
        <v>682</v>
      </c>
      <c r="G13">
        <v>681</v>
      </c>
      <c r="H13">
        <v>341</v>
      </c>
      <c r="I13">
        <v>330</v>
      </c>
      <c r="J13" s="48">
        <f t="shared" si="18"/>
        <v>0.97821812596006141</v>
      </c>
      <c r="K13" s="49">
        <f t="shared" si="9"/>
        <v>0.61500701262272095</v>
      </c>
      <c r="L13" s="49">
        <f t="shared" si="10"/>
        <v>0.99853372434017595</v>
      </c>
      <c r="M13" s="50">
        <f t="shared" si="11"/>
        <v>0.967741935483871</v>
      </c>
      <c r="N13" s="3">
        <f t="shared" si="19"/>
        <v>1636.23</v>
      </c>
      <c r="O13" s="1">
        <f t="shared" si="20"/>
        <v>987.75</v>
      </c>
      <c r="P13" s="1">
        <f t="shared" si="21"/>
        <v>2623.98</v>
      </c>
      <c r="Q13" s="44">
        <v>363</v>
      </c>
      <c r="R13" s="31">
        <f t="shared" si="8"/>
        <v>4.5075206611570247</v>
      </c>
      <c r="S13" s="31">
        <f t="shared" si="6"/>
        <v>2.7210743801652892</v>
      </c>
      <c r="T13" s="30">
        <f t="shared" si="7"/>
        <v>7.2285950413223139</v>
      </c>
      <c r="U13" s="2" t="s">
        <v>24</v>
      </c>
      <c r="V13" s="4">
        <v>0.99707482993197272</v>
      </c>
      <c r="W13" s="5">
        <v>0.70212215320910976</v>
      </c>
      <c r="X13" s="5">
        <v>1</v>
      </c>
      <c r="Y13" s="6">
        <v>0.95941558441558439</v>
      </c>
      <c r="Z13" s="36">
        <v>4.1888515406162465</v>
      </c>
      <c r="AA13" s="37">
        <v>2.7275910364145659</v>
      </c>
      <c r="AB13" s="38">
        <v>6.9164425770308124</v>
      </c>
    </row>
    <row r="14" spans="1:28" x14ac:dyDescent="0.35">
      <c r="A14" s="2" t="s">
        <v>11</v>
      </c>
      <c r="B14">
        <v>2712.5</v>
      </c>
      <c r="C14">
        <v>3120.27</v>
      </c>
      <c r="D14">
        <v>775</v>
      </c>
      <c r="E14">
        <v>910</v>
      </c>
      <c r="F14">
        <v>2325</v>
      </c>
      <c r="G14">
        <v>2245.35</v>
      </c>
      <c r="H14">
        <v>775</v>
      </c>
      <c r="I14">
        <v>710</v>
      </c>
      <c r="J14" s="48">
        <f t="shared" si="18"/>
        <v>1.1503299539170506</v>
      </c>
      <c r="K14" s="49">
        <f t="shared" si="9"/>
        <v>1.1741935483870967</v>
      </c>
      <c r="L14" s="49">
        <f t="shared" si="10"/>
        <v>0.96574193548387088</v>
      </c>
      <c r="M14" s="50">
        <f t="shared" si="11"/>
        <v>0.91612903225806452</v>
      </c>
      <c r="N14" s="3">
        <f t="shared" si="19"/>
        <v>5365.62</v>
      </c>
      <c r="O14" s="1">
        <f>E14+I14</f>
        <v>1620</v>
      </c>
      <c r="P14" s="1">
        <f t="shared" si="21"/>
        <v>6985.62</v>
      </c>
      <c r="Q14" s="45">
        <v>570</v>
      </c>
      <c r="R14" s="31">
        <f t="shared" si="8"/>
        <v>9.4133684210526312</v>
      </c>
      <c r="S14" s="31">
        <f t="shared" si="6"/>
        <v>2.8421052631578947</v>
      </c>
      <c r="T14" s="30">
        <f t="shared" si="7"/>
        <v>12.255473684210527</v>
      </c>
      <c r="U14" s="2" t="s">
        <v>11</v>
      </c>
      <c r="V14" s="4">
        <v>1.1434367346938776</v>
      </c>
      <c r="W14" s="5">
        <v>1.3648857142857143</v>
      </c>
      <c r="X14" s="5">
        <v>0.9157142857142857</v>
      </c>
      <c r="Y14" s="6">
        <v>0.87142857142857144</v>
      </c>
      <c r="Z14" s="36">
        <v>8.7005893186003682</v>
      </c>
      <c r="AA14" s="37">
        <v>2.8829097605893188</v>
      </c>
      <c r="AB14" s="38">
        <v>11.583499079189687</v>
      </c>
    </row>
    <row r="15" spans="1:28" customFormat="1" x14ac:dyDescent="0.35">
      <c r="A15" s="29" t="s">
        <v>12</v>
      </c>
      <c r="B15">
        <v>1953</v>
      </c>
      <c r="C15">
        <v>1843.83</v>
      </c>
      <c r="D15">
        <v>1364</v>
      </c>
      <c r="E15">
        <v>1206.2</v>
      </c>
      <c r="F15">
        <v>1364</v>
      </c>
      <c r="G15">
        <v>1329.25</v>
      </c>
      <c r="H15">
        <v>1023</v>
      </c>
      <c r="I15">
        <v>1023</v>
      </c>
      <c r="J15" s="48">
        <f t="shared" si="18"/>
        <v>0.94410138248847919</v>
      </c>
      <c r="K15" s="49">
        <f t="shared" si="9"/>
        <v>0.88431085043988278</v>
      </c>
      <c r="L15" s="49">
        <f t="shared" si="10"/>
        <v>0.97452346041055715</v>
      </c>
      <c r="M15" s="50">
        <f t="shared" si="11"/>
        <v>1</v>
      </c>
      <c r="N15" s="3">
        <f t="shared" si="19"/>
        <v>3173.08</v>
      </c>
      <c r="O15" s="1">
        <f t="shared" ref="O15:O21" si="22">E15+I15</f>
        <v>2229.1999999999998</v>
      </c>
      <c r="P15" s="1">
        <f t="shared" si="21"/>
        <v>5402.28</v>
      </c>
      <c r="Q15" s="44">
        <v>768</v>
      </c>
      <c r="R15" s="31">
        <f t="shared" si="8"/>
        <v>4.1316145833333335</v>
      </c>
      <c r="S15" s="31">
        <f t="shared" si="6"/>
        <v>2.9026041666666664</v>
      </c>
      <c r="T15" s="30">
        <f t="shared" si="7"/>
        <v>7.03421875</v>
      </c>
      <c r="U15" s="2" t="s">
        <v>12</v>
      </c>
      <c r="V15" s="4">
        <v>0.97178004535147389</v>
      </c>
      <c r="W15" s="5">
        <v>0.99573863636363635</v>
      </c>
      <c r="X15" s="5">
        <v>1</v>
      </c>
      <c r="Y15" s="6">
        <v>1.225108225108225</v>
      </c>
      <c r="Z15" s="36">
        <v>3.8312353706111835</v>
      </c>
      <c r="AA15" s="37">
        <v>3.0672951885565669</v>
      </c>
      <c r="AB15" s="38">
        <v>6.8985305591677504</v>
      </c>
    </row>
    <row r="16" spans="1:28" x14ac:dyDescent="0.35">
      <c r="A16" s="2" t="s">
        <v>13</v>
      </c>
      <c r="B16">
        <v>1953</v>
      </c>
      <c r="C16">
        <v>1886.25</v>
      </c>
      <c r="D16">
        <v>1674</v>
      </c>
      <c r="E16">
        <v>1524.92</v>
      </c>
      <c r="F16">
        <v>1364</v>
      </c>
      <c r="G16">
        <v>1387</v>
      </c>
      <c r="H16">
        <v>1023</v>
      </c>
      <c r="I16">
        <v>1307</v>
      </c>
      <c r="J16" s="48">
        <f t="shared" si="18"/>
        <v>0.96582181259600619</v>
      </c>
      <c r="K16" s="49">
        <f t="shared" si="9"/>
        <v>0.91094384707287934</v>
      </c>
      <c r="L16" s="49">
        <f t="shared" si="10"/>
        <v>1.0168621700879765</v>
      </c>
      <c r="M16" s="50">
        <f t="shared" si="11"/>
        <v>1.2776148582600195</v>
      </c>
      <c r="N16" s="3">
        <f t="shared" si="19"/>
        <v>3273.25</v>
      </c>
      <c r="O16" s="1">
        <f t="shared" si="22"/>
        <v>2831.92</v>
      </c>
      <c r="P16" s="1">
        <f t="shared" si="21"/>
        <v>6105.17</v>
      </c>
      <c r="Q16" s="44">
        <v>902</v>
      </c>
      <c r="R16" s="31">
        <f t="shared" si="8"/>
        <v>3.6288802660753881</v>
      </c>
      <c r="S16" s="31">
        <f t="shared" si="6"/>
        <v>3.1396008869179601</v>
      </c>
      <c r="T16" s="30">
        <f t="shared" si="7"/>
        <v>6.7684811529933482</v>
      </c>
      <c r="U16" s="29" t="s">
        <v>13</v>
      </c>
      <c r="V16" s="4">
        <v>0.9735430839002267</v>
      </c>
      <c r="W16" s="5">
        <v>0.9346362433862434</v>
      </c>
      <c r="X16" s="5">
        <v>1.0107548701298701</v>
      </c>
      <c r="Y16" s="6">
        <v>1.1247294372294372</v>
      </c>
      <c r="Z16" s="36">
        <v>3.5866585956416466</v>
      </c>
      <c r="AA16" s="37">
        <v>2.969031476997579</v>
      </c>
      <c r="AB16" s="38">
        <v>6.5556900726392255</v>
      </c>
    </row>
    <row r="17" spans="1:28" x14ac:dyDescent="0.35">
      <c r="A17" s="2" t="s">
        <v>14</v>
      </c>
      <c r="B17">
        <v>1209</v>
      </c>
      <c r="C17">
        <v>1209</v>
      </c>
      <c r="D17">
        <v>976.5</v>
      </c>
      <c r="E17">
        <v>831.25</v>
      </c>
      <c r="F17">
        <v>682</v>
      </c>
      <c r="G17">
        <v>682</v>
      </c>
      <c r="H17">
        <v>682</v>
      </c>
      <c r="I17">
        <v>671</v>
      </c>
      <c r="J17" s="48">
        <f>C17/B17</f>
        <v>1</v>
      </c>
      <c r="K17" s="49">
        <f>E17/D17</f>
        <v>0.85125448028673834</v>
      </c>
      <c r="L17" s="49">
        <f>G17/F17</f>
        <v>1</v>
      </c>
      <c r="M17" s="50">
        <f>I17/H17</f>
        <v>0.9838709677419355</v>
      </c>
      <c r="N17" s="3">
        <f>C17+G17</f>
        <v>1891</v>
      </c>
      <c r="O17" s="1">
        <f>E17+I17</f>
        <v>1502.25</v>
      </c>
      <c r="P17" s="1">
        <f>N17+O17</f>
        <v>3393.25</v>
      </c>
      <c r="Q17" s="44">
        <v>488</v>
      </c>
      <c r="R17" s="31">
        <f t="shared" si="8"/>
        <v>3.875</v>
      </c>
      <c r="S17" s="31">
        <f t="shared" si="6"/>
        <v>3.0783811475409837</v>
      </c>
      <c r="T17" s="30">
        <f t="shared" si="7"/>
        <v>6.9533811475409832</v>
      </c>
      <c r="U17" s="2" t="s">
        <v>14</v>
      </c>
      <c r="V17" s="4">
        <v>0.96627289377289383</v>
      </c>
      <c r="W17" s="5">
        <v>0.89739229024943312</v>
      </c>
      <c r="X17" s="5">
        <v>1</v>
      </c>
      <c r="Y17" s="6">
        <v>1</v>
      </c>
      <c r="Z17" s="36">
        <v>3.36929435483871</v>
      </c>
      <c r="AA17" s="37">
        <v>2.837701612903226</v>
      </c>
      <c r="AB17" s="38">
        <v>6.2069959677419355</v>
      </c>
    </row>
    <row r="18" spans="1:28" x14ac:dyDescent="0.35">
      <c r="A18" s="2" t="s">
        <v>25</v>
      </c>
      <c r="B18">
        <v>837</v>
      </c>
      <c r="C18">
        <v>848.5</v>
      </c>
      <c r="D18">
        <v>465</v>
      </c>
      <c r="E18">
        <v>277.08</v>
      </c>
      <c r="F18">
        <v>682</v>
      </c>
      <c r="G18">
        <v>670</v>
      </c>
      <c r="H18">
        <v>341</v>
      </c>
      <c r="I18">
        <v>188.25</v>
      </c>
      <c r="J18" s="48">
        <f t="shared" si="18"/>
        <v>1.0137395459976104</v>
      </c>
      <c r="K18" s="49">
        <f t="shared" si="9"/>
        <v>0.59587096774193549</v>
      </c>
      <c r="L18" s="49">
        <f t="shared" si="10"/>
        <v>0.98240469208211145</v>
      </c>
      <c r="M18" s="50">
        <f>I18/H18</f>
        <v>0.55205278592375362</v>
      </c>
      <c r="N18" s="3">
        <f t="shared" ref="N18:N21" si="23">C18+G18</f>
        <v>1518.5</v>
      </c>
      <c r="O18" s="1">
        <f t="shared" si="22"/>
        <v>465.33</v>
      </c>
      <c r="P18" s="1">
        <f t="shared" si="21"/>
        <v>1983.83</v>
      </c>
      <c r="Q18" s="44">
        <v>187</v>
      </c>
      <c r="R18" s="31">
        <f t="shared" si="8"/>
        <v>8.120320855614974</v>
      </c>
      <c r="S18" s="31">
        <f t="shared" si="6"/>
        <v>2.4883957219251336</v>
      </c>
      <c r="T18" s="30">
        <f t="shared" si="7"/>
        <v>10.608716577540106</v>
      </c>
      <c r="U18" s="2" t="s">
        <v>25</v>
      </c>
      <c r="V18" s="4">
        <v>0.97728835978835982</v>
      </c>
      <c r="W18" s="5">
        <v>0.57916666666666672</v>
      </c>
      <c r="X18" s="5">
        <v>0.9890746753246753</v>
      </c>
      <c r="Y18" s="6">
        <v>0.23863636363636365</v>
      </c>
      <c r="Z18" s="36">
        <v>11.722608695652173</v>
      </c>
      <c r="AA18" s="37">
        <v>2.7543478260869567</v>
      </c>
      <c r="AB18" s="38">
        <v>14.47695652173913</v>
      </c>
    </row>
    <row r="19" spans="1:28" customFormat="1" x14ac:dyDescent="0.35">
      <c r="A19" s="2" t="s">
        <v>21</v>
      </c>
      <c r="B19">
        <v>837</v>
      </c>
      <c r="C19">
        <v>701</v>
      </c>
      <c r="D19" s="47" t="s">
        <v>32</v>
      </c>
      <c r="E19" s="47" t="s">
        <v>32</v>
      </c>
      <c r="F19">
        <v>682</v>
      </c>
      <c r="G19">
        <v>706.5</v>
      </c>
      <c r="H19" s="47" t="s">
        <v>32</v>
      </c>
      <c r="I19" s="47" t="s">
        <v>32</v>
      </c>
      <c r="J19" s="48">
        <f>C19/B19</f>
        <v>0.83751493428912782</v>
      </c>
      <c r="K19" s="51" t="s">
        <v>32</v>
      </c>
      <c r="L19" s="49">
        <f t="shared" si="10"/>
        <v>1.0359237536656891</v>
      </c>
      <c r="M19" s="52" t="s">
        <v>32</v>
      </c>
      <c r="N19" s="3">
        <f t="shared" si="23"/>
        <v>1407.5</v>
      </c>
      <c r="O19" s="46" t="s">
        <v>32</v>
      </c>
      <c r="P19" s="1">
        <f>N19</f>
        <v>1407.5</v>
      </c>
      <c r="Q19" s="44">
        <v>74</v>
      </c>
      <c r="R19" s="31">
        <f t="shared" si="8"/>
        <v>19.02027027027027</v>
      </c>
      <c r="S19" s="46" t="s">
        <v>32</v>
      </c>
      <c r="T19" s="30">
        <f t="shared" si="7"/>
        <v>19.02027027027027</v>
      </c>
      <c r="U19" s="2" t="s">
        <v>21</v>
      </c>
      <c r="V19" s="4">
        <v>0.8214285714285714</v>
      </c>
      <c r="W19" s="1">
        <v>0</v>
      </c>
      <c r="X19" s="5">
        <v>0.95</v>
      </c>
      <c r="Y19" s="1">
        <v>0</v>
      </c>
      <c r="Z19" s="36">
        <v>11.623853211009175</v>
      </c>
      <c r="AA19" s="37">
        <v>0</v>
      </c>
      <c r="AB19" s="38">
        <v>11.623853211009175</v>
      </c>
    </row>
    <row r="20" spans="1:28" x14ac:dyDescent="0.35">
      <c r="A20" s="2" t="s">
        <v>26</v>
      </c>
      <c r="B20">
        <v>2697</v>
      </c>
      <c r="C20">
        <v>2490.88</v>
      </c>
      <c r="D20">
        <v>1441.5</v>
      </c>
      <c r="E20">
        <v>1099.23</v>
      </c>
      <c r="F20">
        <v>2046</v>
      </c>
      <c r="G20">
        <v>2153.25</v>
      </c>
      <c r="H20">
        <v>1023</v>
      </c>
      <c r="I20">
        <v>922.33</v>
      </c>
      <c r="J20" s="48">
        <f t="shared" si="18"/>
        <v>0.92357434186132747</v>
      </c>
      <c r="K20" s="49">
        <f t="shared" si="9"/>
        <v>0.76255983350676382</v>
      </c>
      <c r="L20" s="49">
        <f t="shared" si="10"/>
        <v>1.0524193548387097</v>
      </c>
      <c r="M20" s="50">
        <f t="shared" si="11"/>
        <v>0.90159335288367548</v>
      </c>
      <c r="N20" s="3">
        <f t="shared" si="23"/>
        <v>4644.13</v>
      </c>
      <c r="O20" s="1">
        <f t="shared" si="22"/>
        <v>2021.56</v>
      </c>
      <c r="P20" s="1">
        <f t="shared" si="21"/>
        <v>6665.6900000000005</v>
      </c>
      <c r="Q20" s="44">
        <v>786</v>
      </c>
      <c r="R20" s="31">
        <f t="shared" si="8"/>
        <v>5.9085623409669212</v>
      </c>
      <c r="S20" s="31">
        <f t="shared" si="6"/>
        <v>2.5719592875318065</v>
      </c>
      <c r="T20" s="30">
        <f t="shared" si="7"/>
        <v>8.4805216284987281</v>
      </c>
      <c r="U20" s="2" t="s">
        <v>26</v>
      </c>
      <c r="V20" s="4">
        <v>0.92568965517241375</v>
      </c>
      <c r="W20" s="5">
        <v>0.52150974025974028</v>
      </c>
      <c r="X20" s="5">
        <v>1.4822043010752688</v>
      </c>
      <c r="Y20" s="6">
        <v>0.8928571428571429</v>
      </c>
      <c r="Z20" s="36">
        <v>5.7091541609822638</v>
      </c>
      <c r="AA20" s="37">
        <v>2.4403137789904501</v>
      </c>
      <c r="AB20" s="38">
        <v>8.1494679399727143</v>
      </c>
    </row>
    <row r="21" spans="1:28" ht="15" thickBot="1" x14ac:dyDescent="0.4">
      <c r="A21" s="2" t="s">
        <v>15</v>
      </c>
      <c r="B21">
        <v>1308</v>
      </c>
      <c r="C21">
        <v>1034.5</v>
      </c>
      <c r="D21">
        <v>482</v>
      </c>
      <c r="E21">
        <v>312</v>
      </c>
      <c r="F21">
        <v>1023</v>
      </c>
      <c r="G21">
        <v>1073.5</v>
      </c>
      <c r="H21">
        <v>341</v>
      </c>
      <c r="I21">
        <v>252</v>
      </c>
      <c r="J21" s="48">
        <f t="shared" si="18"/>
        <v>0.79090214067278286</v>
      </c>
      <c r="K21" s="49">
        <f t="shared" si="9"/>
        <v>0.64730290456431538</v>
      </c>
      <c r="L21" s="49">
        <f t="shared" si="10"/>
        <v>1.0493646138807429</v>
      </c>
      <c r="M21" s="50">
        <f t="shared" si="11"/>
        <v>0.73900293255131966</v>
      </c>
      <c r="N21" s="3">
        <f t="shared" si="23"/>
        <v>2108</v>
      </c>
      <c r="O21" s="1">
        <f t="shared" si="22"/>
        <v>564</v>
      </c>
      <c r="P21" s="1">
        <f t="shared" si="21"/>
        <v>2672</v>
      </c>
      <c r="Q21" s="44">
        <v>309</v>
      </c>
      <c r="R21" s="31">
        <f t="shared" si="8"/>
        <v>6.8220064724919096</v>
      </c>
      <c r="S21" s="31">
        <f t="shared" si="6"/>
        <v>1.825242718446602</v>
      </c>
      <c r="T21" s="30">
        <f t="shared" si="7"/>
        <v>8.6472491909385116</v>
      </c>
      <c r="U21" s="2" t="s">
        <v>15</v>
      </c>
      <c r="V21" s="4">
        <v>0.80879864636209808</v>
      </c>
      <c r="W21" s="5">
        <v>0.55389908256880738</v>
      </c>
      <c r="X21" s="5">
        <v>1.0194805194805194</v>
      </c>
      <c r="Y21" s="6">
        <v>0.63474025974025972</v>
      </c>
      <c r="Z21" s="36">
        <v>6.9779411764705879</v>
      </c>
      <c r="AA21" s="37">
        <v>1.6066176470588236</v>
      </c>
      <c r="AB21" s="38">
        <v>8.5845588235294112</v>
      </c>
    </row>
    <row r="22" spans="1:28" ht="15" thickTop="1" x14ac:dyDescent="0.35">
      <c r="A22" s="21" t="s">
        <v>2</v>
      </c>
      <c r="B22" s="32">
        <f t="shared" ref="B22:I22" si="24">SUM(B5:B21)</f>
        <v>29828</v>
      </c>
      <c r="C22" s="32">
        <f t="shared" si="24"/>
        <v>28223.319999999996</v>
      </c>
      <c r="D22" s="32">
        <f t="shared" si="24"/>
        <v>19965.5</v>
      </c>
      <c r="E22" s="21">
        <f t="shared" si="24"/>
        <v>15843.65</v>
      </c>
      <c r="F22" s="21">
        <f t="shared" si="24"/>
        <v>21762</v>
      </c>
      <c r="G22" s="32">
        <f t="shared" si="24"/>
        <v>21542.85</v>
      </c>
      <c r="H22" s="21">
        <f t="shared" si="24"/>
        <v>13051</v>
      </c>
      <c r="I22" s="21">
        <f t="shared" si="24"/>
        <v>12518.5</v>
      </c>
      <c r="J22" s="53">
        <f>C22/B22</f>
        <v>0.94620222609628524</v>
      </c>
      <c r="K22" s="54">
        <f>E22/D22</f>
        <v>0.79355137612381355</v>
      </c>
      <c r="L22" s="54">
        <f>G22/F22</f>
        <v>0.98992969396195196</v>
      </c>
      <c r="M22" s="55">
        <f>I22/H22</f>
        <v>0.9591985288483641</v>
      </c>
      <c r="N22" s="22">
        <f>SUM(N5:N21)</f>
        <v>49766.169999999991</v>
      </c>
      <c r="O22" s="23">
        <f>SUM(O5:O21)</f>
        <v>28362.150000000005</v>
      </c>
      <c r="P22" s="23">
        <f>SUM(P5:P21)</f>
        <v>78128.320000000007</v>
      </c>
      <c r="Q22" s="10">
        <f>SUM(Q5:Q21)</f>
        <v>9558</v>
      </c>
      <c r="R22" s="41">
        <f>N22/Q22</f>
        <v>5.2067555974053139</v>
      </c>
      <c r="S22" s="35">
        <f>O22/Q22</f>
        <v>2.9673728813559328</v>
      </c>
      <c r="T22" s="42">
        <f t="shared" ref="T22" si="25">P22/Q22</f>
        <v>8.1741284787612472</v>
      </c>
      <c r="U22" s="21" t="s">
        <v>2</v>
      </c>
      <c r="V22" s="24">
        <v>0.94022916743178242</v>
      </c>
      <c r="W22" s="25">
        <v>0.77798348345224966</v>
      </c>
      <c r="X22" s="25">
        <v>1.0261630732640508</v>
      </c>
      <c r="Y22" s="26">
        <v>0.949708146518907</v>
      </c>
      <c r="Z22" s="40">
        <v>4.9665085782974527</v>
      </c>
      <c r="AA22" s="40">
        <v>2.8615998251557206</v>
      </c>
      <c r="AB22" s="40">
        <v>7.8281084034531752</v>
      </c>
    </row>
    <row r="23" spans="1:28" x14ac:dyDescent="0.35">
      <c r="A23" s="10"/>
      <c r="B23" s="10"/>
      <c r="C23" s="33"/>
      <c r="D23" s="10"/>
      <c r="E23" s="10"/>
      <c r="F23" s="10"/>
      <c r="G23" s="33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35"/>
      <c r="S23" s="35"/>
      <c r="T23" s="35"/>
      <c r="U23" s="35"/>
      <c r="V23" s="34"/>
      <c r="W23" s="34"/>
      <c r="X23" s="34"/>
      <c r="Y23" s="34"/>
      <c r="Z23" s="35"/>
      <c r="AA23" s="35"/>
      <c r="AB23" s="35"/>
    </row>
    <row r="24" spans="1:28" x14ac:dyDescent="0.35">
      <c r="A24" s="10"/>
    </row>
  </sheetData>
  <mergeCells count="15">
    <mergeCell ref="B3:C3"/>
    <mergeCell ref="D3:E3"/>
    <mergeCell ref="F2:I2"/>
    <mergeCell ref="F3:G3"/>
    <mergeCell ref="H3:I3"/>
    <mergeCell ref="B2:E2"/>
    <mergeCell ref="B1:T1"/>
    <mergeCell ref="V2:W2"/>
    <mergeCell ref="X2:Y2"/>
    <mergeCell ref="Z2:AB2"/>
    <mergeCell ref="J2:K2"/>
    <mergeCell ref="L2:M2"/>
    <mergeCell ref="N2:P2"/>
    <mergeCell ref="R2:T2"/>
    <mergeCell ref="U1:AB1"/>
  </mergeCells>
  <conditionalFormatting sqref="J22:M22">
    <cfRule type="cellIs" dxfId="9" priority="147" stopIfTrue="1" operator="greaterThan">
      <formula>1.1</formula>
    </cfRule>
  </conditionalFormatting>
  <conditionalFormatting sqref="V9:X9 V19 X19">
    <cfRule type="cellIs" dxfId="8" priority="7" operator="lessThan">
      <formula>0.9</formula>
    </cfRule>
    <cfRule type="cellIs" dxfId="7" priority="8" operator="greaterThan">
      <formula>1.1</formula>
    </cfRule>
  </conditionalFormatting>
  <conditionalFormatting sqref="V5:Y8 J5:M18 J20:M22 J19 L19">
    <cfRule type="cellIs" dxfId="6" priority="100" operator="greaterThan">
      <formula>1.1</formula>
    </cfRule>
  </conditionalFormatting>
  <conditionalFormatting sqref="V5:Y8 J5:M18 V12:Y18 V20:Y21 J20:M22 J19 L19">
    <cfRule type="cellIs" dxfId="5" priority="54" operator="lessThanOrEqual">
      <formula>0.7999</formula>
    </cfRule>
  </conditionalFormatting>
  <conditionalFormatting sqref="V10:Y11">
    <cfRule type="cellIs" dxfId="4" priority="1" operator="lessThan">
      <formula>0.9</formula>
    </cfRule>
  </conditionalFormatting>
  <conditionalFormatting sqref="V10:Y18">
    <cfRule type="cellIs" dxfId="3" priority="2" operator="greaterThan">
      <formula>1.1</formula>
    </cfRule>
  </conditionalFormatting>
  <conditionalFormatting sqref="V20:Y23">
    <cfRule type="cellIs" dxfId="2" priority="10" operator="greaterThan">
      <formula>1.1</formula>
    </cfRule>
  </conditionalFormatting>
  <conditionalFormatting sqref="V22:Y22">
    <cfRule type="cellIs" dxfId="1" priority="9" operator="lessThan">
      <formula>0.9</formula>
    </cfRule>
    <cfRule type="cellIs" dxfId="0" priority="11" stopIfTrue="1" operator="greaterThan">
      <formula>1.1</formula>
    </cfRule>
  </conditionalFormatting>
  <pageMargins left="0.7" right="0.7" top="0.75" bottom="0.75" header="0.3" footer="0.3"/>
  <pageSetup paperSize="9" orientation="portrait" r:id="rId1"/>
  <ignoredErrors>
    <ignoredError sqref="P1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AA938FE962A45A3E19DCBCF209F91" ma:contentTypeVersion="13" ma:contentTypeDescription="Create a new document." ma:contentTypeScope="" ma:versionID="2274d9d90e8ba0473b72ab0d495736bd">
  <xsd:schema xmlns:xsd="http://www.w3.org/2001/XMLSchema" xmlns:xs="http://www.w3.org/2001/XMLSchema" xmlns:p="http://schemas.microsoft.com/office/2006/metadata/properties" xmlns:ns1="http://schemas.microsoft.com/sharepoint/v3" xmlns:ns3="32678723-8c06-45e1-8bd0-318b9868a43d" xmlns:ns4="5789755c-de38-4fe3-9623-40afa3bba1e2" targetNamespace="http://schemas.microsoft.com/office/2006/metadata/properties" ma:root="true" ma:fieldsID="f8428b18b1972f9b77187e724b7ab97a" ns1:_="" ns3:_="" ns4:_="">
    <xsd:import namespace="http://schemas.microsoft.com/sharepoint/v3"/>
    <xsd:import namespace="32678723-8c06-45e1-8bd0-318b9868a43d"/>
    <xsd:import namespace="5789755c-de38-4fe3-9623-40afa3bba1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78723-8c06-45e1-8bd0-318b9868a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9755c-de38-4fe3-9623-40afa3bba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250439-A2DF-4ABC-A224-0B5B606E87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2C7E28-C5CD-43A5-A051-84E021C995F7}">
  <ds:schemaRefs>
    <ds:schemaRef ds:uri="http://purl.org/dc/dcmitype/"/>
    <ds:schemaRef ds:uri="5789755c-de38-4fe3-9623-40afa3bba1e2"/>
    <ds:schemaRef ds:uri="http://schemas.microsoft.com/office/infopath/2007/PartnerControls"/>
    <ds:schemaRef ds:uri="http://purl.org/dc/terms/"/>
    <ds:schemaRef ds:uri="http://schemas.microsoft.com/sharepoint/v3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32678723-8c06-45e1-8bd0-318b9868a43d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8520E1F-B9C6-4CC9-820E-95FE497BA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678723-8c06-45e1-8bd0-318b9868a43d"/>
    <ds:schemaRef ds:uri="5789755c-de38-4fe3-9623-40afa3bba1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Amrooni</dc:creator>
  <cp:lastModifiedBy>McKenzie Brenda [RCD]</cp:lastModifiedBy>
  <dcterms:created xsi:type="dcterms:W3CDTF">2020-10-14T18:38:48Z</dcterms:created>
  <dcterms:modified xsi:type="dcterms:W3CDTF">2026-05-07T14:21:15Z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0x010100831AA938FE962A45A3E19DCBCF209F91</vt:lpwstr>
  </property>
</Properties>
</file>