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N:\Workforce Lead\Workforce\"/>
    </mc:Choice>
  </mc:AlternateContent>
  <xr:revisionPtr revIDLastSave="0" documentId="8_{45CB4FEF-410A-4987-8CF1-C1461ECBFA96}" xr6:coauthVersionLast="47" xr6:coauthVersionMax="47" xr10:uidLastSave="{00000000-0000-0000-0000-000000000000}"/>
  <bookViews>
    <workbookView xWindow="28680" yWindow="-120" windowWidth="29040" windowHeight="15720" tabRatio="439" xr2:uid="{00000000-000D-0000-FFFF-FFFF00000000}"/>
  </bookViews>
  <sheets>
    <sheet name="Overvie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1" l="1"/>
  <c r="N10" i="1"/>
  <c r="O10" i="1"/>
  <c r="M11" i="1"/>
  <c r="N11" i="1"/>
  <c r="O11" i="1"/>
  <c r="M12" i="1"/>
  <c r="N12" i="1"/>
  <c r="O12" i="1"/>
  <c r="M13" i="1"/>
  <c r="N13" i="1"/>
  <c r="O13" i="1"/>
  <c r="M14" i="1"/>
  <c r="N14" i="1"/>
  <c r="O14" i="1"/>
  <c r="E22" i="1"/>
  <c r="P10" i="1" l="1"/>
  <c r="L19" i="1"/>
  <c r="Q22" i="1"/>
  <c r="I22" i="1" l="1"/>
  <c r="H22" i="1"/>
  <c r="G22" i="1"/>
  <c r="F22" i="1"/>
  <c r="D22" i="1"/>
  <c r="C22" i="1"/>
  <c r="B22" i="1"/>
  <c r="J6" i="1" l="1"/>
  <c r="K6" i="1"/>
  <c r="L6" i="1"/>
  <c r="M6" i="1"/>
  <c r="N6" i="1"/>
  <c r="R6" i="1" s="1"/>
  <c r="O6" i="1"/>
  <c r="S6" i="1" s="1"/>
  <c r="P6" i="1" l="1"/>
  <c r="T6" i="1" l="1"/>
  <c r="M18" i="1"/>
  <c r="N9" i="1" l="1"/>
  <c r="R9" i="1" s="1"/>
  <c r="O9" i="1"/>
  <c r="S9" i="1" s="1"/>
  <c r="J9" i="1"/>
  <c r="K9" i="1"/>
  <c r="L9" i="1"/>
  <c r="M9" i="1"/>
  <c r="P9" i="1" l="1"/>
  <c r="T9" i="1" l="1"/>
  <c r="N7" i="1"/>
  <c r="R7" i="1" s="1"/>
  <c r="O7" i="1"/>
  <c r="S7" i="1" s="1"/>
  <c r="J7" i="1"/>
  <c r="K7" i="1"/>
  <c r="L7" i="1"/>
  <c r="M7" i="1"/>
  <c r="P7" i="1" l="1"/>
  <c r="T7" i="1" l="1"/>
  <c r="J11" i="1"/>
  <c r="J8" i="1"/>
  <c r="J19" i="1" l="1"/>
  <c r="M8" i="1" l="1"/>
  <c r="M15" i="1"/>
  <c r="M16" i="1"/>
  <c r="M17" i="1"/>
  <c r="M20" i="1"/>
  <c r="M21" i="1"/>
  <c r="M5" i="1"/>
  <c r="L8" i="1"/>
  <c r="L10" i="1"/>
  <c r="L11" i="1"/>
  <c r="L12" i="1"/>
  <c r="L13" i="1"/>
  <c r="L14" i="1"/>
  <c r="L15" i="1"/>
  <c r="L16" i="1"/>
  <c r="L18" i="1"/>
  <c r="L17" i="1"/>
  <c r="L20" i="1"/>
  <c r="L21" i="1"/>
  <c r="L5" i="1"/>
  <c r="K8" i="1"/>
  <c r="K10" i="1"/>
  <c r="K11" i="1"/>
  <c r="K12" i="1"/>
  <c r="K13" i="1"/>
  <c r="K14" i="1"/>
  <c r="K15" i="1"/>
  <c r="K16" i="1"/>
  <c r="K18" i="1"/>
  <c r="K17" i="1"/>
  <c r="K20" i="1"/>
  <c r="K21" i="1"/>
  <c r="K5" i="1"/>
  <c r="J10" i="1"/>
  <c r="J12" i="1"/>
  <c r="J13" i="1"/>
  <c r="J14" i="1"/>
  <c r="J15" i="1"/>
  <c r="J16" i="1"/>
  <c r="J18" i="1"/>
  <c r="J17" i="1"/>
  <c r="J20" i="1"/>
  <c r="J21" i="1"/>
  <c r="J5" i="1"/>
  <c r="N8" i="1" l="1"/>
  <c r="R8" i="1" s="1"/>
  <c r="L22" i="1" l="1"/>
  <c r="N5" i="1"/>
  <c r="R5" i="1" s="1"/>
  <c r="O5" i="1"/>
  <c r="S5" i="1" s="1"/>
  <c r="P5" i="1" l="1"/>
  <c r="T5" i="1" l="1"/>
  <c r="K22" i="1"/>
  <c r="J22" i="1"/>
  <c r="O8" i="1"/>
  <c r="S8" i="1" s="1"/>
  <c r="R10" i="1"/>
  <c r="S10" i="1"/>
  <c r="P8" i="1" l="1"/>
  <c r="T10" i="1" l="1"/>
  <c r="T8" i="1"/>
  <c r="O21" i="1"/>
  <c r="N21" i="1"/>
  <c r="R21" i="1" s="1"/>
  <c r="O20" i="1"/>
  <c r="S20" i="1" s="1"/>
  <c r="N20" i="1"/>
  <c r="R20" i="1" s="1"/>
  <c r="O17" i="1"/>
  <c r="S17" i="1" s="1"/>
  <c r="N17" i="1"/>
  <c r="R17" i="1" s="1"/>
  <c r="N19" i="1"/>
  <c r="R19" i="1" s="1"/>
  <c r="N18" i="1"/>
  <c r="R18" i="1" s="1"/>
  <c r="O18" i="1"/>
  <c r="S18" i="1" s="1"/>
  <c r="N16" i="1"/>
  <c r="R16" i="1" s="1"/>
  <c r="O16" i="1"/>
  <c r="S16" i="1" s="1"/>
  <c r="O15" i="1"/>
  <c r="S15" i="1" s="1"/>
  <c r="N15" i="1"/>
  <c r="R15" i="1" s="1"/>
  <c r="R14" i="1"/>
  <c r="S14" i="1"/>
  <c r="R13" i="1"/>
  <c r="S13" i="1"/>
  <c r="S12" i="1"/>
  <c r="R12" i="1"/>
  <c r="R11" i="1"/>
  <c r="S11" i="1"/>
  <c r="P19" i="1" l="1"/>
  <c r="T19" i="1" s="1"/>
  <c r="S21" i="1"/>
  <c r="N22" i="1"/>
  <c r="R22" i="1" s="1"/>
  <c r="O22" i="1"/>
  <c r="P21" i="1"/>
  <c r="P13" i="1"/>
  <c r="P18" i="1"/>
  <c r="P15" i="1"/>
  <c r="P17" i="1"/>
  <c r="P12" i="1"/>
  <c r="P20" i="1"/>
  <c r="P11" i="1"/>
  <c r="P14" i="1"/>
  <c r="P16" i="1"/>
  <c r="T14" i="1" l="1"/>
  <c r="T16" i="1"/>
  <c r="T13" i="1"/>
  <c r="T11" i="1"/>
  <c r="T21" i="1"/>
  <c r="T18" i="1"/>
  <c r="S22" i="1"/>
  <c r="T20" i="1"/>
  <c r="T12" i="1"/>
  <c r="T17" i="1"/>
  <c r="T15" i="1"/>
  <c r="P22" i="1"/>
  <c r="T22" i="1" l="1"/>
  <c r="M22" i="1"/>
</calcChain>
</file>

<file path=xl/sharedStrings.xml><?xml version="1.0" encoding="utf-8"?>
<sst xmlns="http://schemas.openxmlformats.org/spreadsheetml/2006/main" count="94" uniqueCount="33">
  <si>
    <t>Day</t>
  </si>
  <si>
    <t>Night</t>
  </si>
  <si>
    <t>Total</t>
  </si>
  <si>
    <t>RN</t>
  </si>
  <si>
    <t>CSW</t>
  </si>
  <si>
    <t>Overall</t>
  </si>
  <si>
    <t>Ward</t>
  </si>
  <si>
    <t>Planned</t>
  </si>
  <si>
    <t>Actual</t>
  </si>
  <si>
    <t>Granby</t>
  </si>
  <si>
    <t>ITU/HDU</t>
  </si>
  <si>
    <t>Maternity</t>
  </si>
  <si>
    <t>Nidderdale</t>
  </si>
  <si>
    <t>Oakdale</t>
  </si>
  <si>
    <t>Trinity</t>
  </si>
  <si>
    <t>Woodlands</t>
  </si>
  <si>
    <t>Fill (%)</t>
  </si>
  <si>
    <t>Patient</t>
  </si>
  <si>
    <t>Days</t>
  </si>
  <si>
    <t>CHPPD</t>
  </si>
  <si>
    <t>Byland</t>
  </si>
  <si>
    <t>Special Care Baby Unit</t>
  </si>
  <si>
    <t>Jervaulx</t>
  </si>
  <si>
    <t>Acute Frailty Unit</t>
  </si>
  <si>
    <t>Lascelles</t>
  </si>
  <si>
    <t>Rowan</t>
  </si>
  <si>
    <t>Wensleydale</t>
  </si>
  <si>
    <t>Fountains</t>
  </si>
  <si>
    <t>Bolton</t>
  </si>
  <si>
    <t>Acute Medical Unit</t>
  </si>
  <si>
    <t>-</t>
  </si>
  <si>
    <t>June</t>
  </si>
  <si>
    <t>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</si>
</sst>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ck">
        <color theme="1"/>
      </bottom>
      <diagonal/>
    </border>
    <border>
      <left/>
      <right style="hair">
        <color indexed="64"/>
      </right>
      <top/>
      <bottom style="thick">
        <color theme="1"/>
      </bottom>
      <diagonal/>
    </border>
    <border>
      <left style="hair">
        <color indexed="64"/>
      </left>
      <right/>
      <top/>
      <bottom style="thick">
        <color theme="1"/>
      </bottom>
      <diagonal/>
    </border>
    <border>
      <left/>
      <right/>
      <top style="thick">
        <color theme="1"/>
      </top>
      <bottom/>
      <diagonal/>
    </border>
    <border>
      <left/>
      <right style="hair">
        <color indexed="64"/>
      </right>
      <top style="thick">
        <color theme="1"/>
      </top>
      <bottom/>
      <diagonal/>
    </border>
    <border>
      <left style="hair">
        <color indexed="64"/>
      </left>
      <right/>
      <top style="thick">
        <color theme="1"/>
      </top>
      <bottom/>
      <diagonal/>
    </border>
    <border>
      <left style="hair">
        <color indexed="64"/>
      </left>
      <right style="hair">
        <color indexed="64"/>
      </right>
      <top style="thick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thick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5" fillId="0" borderId="0"/>
  </cellStyleXfs>
  <cellXfs count="60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3" xfId="0" applyFill="1" applyBorder="1"/>
    <xf numFmtId="9" fontId="0" fillId="2" borderId="3" xfId="1" applyFont="1" applyFill="1" applyBorder="1"/>
    <xf numFmtId="9" fontId="0" fillId="2" borderId="0" xfId="1" applyFont="1" applyFill="1" applyBorder="1"/>
    <xf numFmtId="9" fontId="0" fillId="2" borderId="1" xfId="1" applyFont="1" applyFill="1" applyBorder="1"/>
    <xf numFmtId="0" fontId="3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0" xfId="0" applyFont="1" applyFill="1"/>
    <xf numFmtId="0" fontId="2" fillId="2" borderId="1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9" xfId="0" applyFont="1" applyFill="1" applyBorder="1"/>
    <xf numFmtId="0" fontId="2" fillId="2" borderId="7" xfId="0" applyFont="1" applyFill="1" applyBorder="1"/>
    <xf numFmtId="9" fontId="2" fillId="2" borderId="9" xfId="1" applyFont="1" applyFill="1" applyBorder="1"/>
    <xf numFmtId="9" fontId="2" fillId="2" borderId="7" xfId="1" applyFont="1" applyFill="1" applyBorder="1"/>
    <xf numFmtId="9" fontId="2" fillId="2" borderId="8" xfId="1" applyFont="1" applyFill="1" applyBorder="1"/>
    <xf numFmtId="0" fontId="2" fillId="2" borderId="12" xfId="0" applyFont="1" applyFill="1" applyBorder="1"/>
    <xf numFmtId="0" fontId="0" fillId="2" borderId="13" xfId="0" applyFill="1" applyBorder="1"/>
    <xf numFmtId="0" fontId="0" fillId="0" borderId="1" xfId="0" applyBorder="1"/>
    <xf numFmtId="164" fontId="0" fillId="2" borderId="12" xfId="0" applyNumberFormat="1" applyFill="1" applyBorder="1"/>
    <xf numFmtId="164" fontId="0" fillId="2" borderId="0" xfId="0" applyNumberFormat="1" applyFill="1"/>
    <xf numFmtId="2" fontId="2" fillId="2" borderId="8" xfId="0" applyNumberFormat="1" applyFont="1" applyFill="1" applyBorder="1"/>
    <xf numFmtId="2" fontId="2" fillId="2" borderId="0" xfId="0" applyNumberFormat="1" applyFont="1" applyFill="1"/>
    <xf numFmtId="9" fontId="2" fillId="2" borderId="0" xfId="1" applyFont="1" applyFill="1" applyBorder="1"/>
    <xf numFmtId="164" fontId="2" fillId="2" borderId="0" xfId="0" applyNumberFormat="1" applyFont="1" applyFill="1"/>
    <xf numFmtId="164" fontId="0" fillId="0" borderId="3" xfId="0" applyNumberFormat="1" applyBorder="1"/>
    <xf numFmtId="164" fontId="0" fillId="0" borderId="0" xfId="0" applyNumberFormat="1"/>
    <xf numFmtId="164" fontId="0" fillId="0" borderId="12" xfId="0" applyNumberFormat="1" applyBorder="1"/>
    <xf numFmtId="164" fontId="2" fillId="2" borderId="10" xfId="0" applyNumberFormat="1" applyFont="1" applyFill="1" applyBorder="1"/>
    <xf numFmtId="164" fontId="2" fillId="2" borderId="3" xfId="0" applyNumberFormat="1" applyFont="1" applyFill="1" applyBorder="1"/>
    <xf numFmtId="164" fontId="2" fillId="2" borderId="12" xfId="0" applyNumberFormat="1" applyFont="1" applyFill="1" applyBorder="1"/>
    <xf numFmtId="0" fontId="0" fillId="2" borderId="2" xfId="0" applyFill="1" applyBorder="1"/>
    <xf numFmtId="0" fontId="6" fillId="0" borderId="14" xfId="5" applyFont="1" applyBorder="1" applyAlignment="1">
      <alignment horizontal="right" wrapText="1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164" fontId="0" fillId="2" borderId="3" xfId="0" applyNumberFormat="1" applyFill="1" applyBorder="1"/>
    <xf numFmtId="164" fontId="0" fillId="2" borderId="0" xfId="0" applyNumberFormat="1" applyFill="1" applyAlignment="1">
      <alignment horizontal="right"/>
    </xf>
    <xf numFmtId="0" fontId="7" fillId="0" borderId="14" xfId="0" applyFont="1" applyBorder="1" applyAlignment="1">
      <alignment horizontal="right" wrapText="1"/>
    </xf>
    <xf numFmtId="4" fontId="0" fillId="0" borderId="0" xfId="0" applyNumberFormat="1"/>
    <xf numFmtId="0" fontId="3" fillId="3" borderId="11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3" borderId="0" xfId="0" applyFill="1"/>
  </cellXfs>
  <cellStyles count="6">
    <cellStyle name="Normal" xfId="0" builtinId="0"/>
    <cellStyle name="Normal 2" xfId="2" xr:uid="{00000000-0005-0000-0000-000001000000}"/>
    <cellStyle name="Normal 3" xfId="4" xr:uid="{00000000-0005-0000-0000-000002000000}"/>
    <cellStyle name="Normal_Care Hours" xfId="5" xr:uid="{00000000-0005-0000-0000-000003000000}"/>
    <cellStyle name="Percent" xfId="1" builtinId="5"/>
    <cellStyle name="Percent 2" xfId="3" xr:uid="{00000000-0005-0000-0000-000005000000}"/>
  </cellStyles>
  <dxfs count="10">
    <dxf>
      <font>
        <color theme="1"/>
      </font>
      <fill>
        <patternFill>
          <bgColor theme="7" tint="0.59996337778862885"/>
        </patternFill>
      </fill>
    </dxf>
    <dxf>
      <fill>
        <patternFill>
          <bgColor theme="4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ill>
        <patternFill>
          <bgColor theme="4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Flat">
      <a:dk1>
        <a:srgbClr val="424456"/>
      </a:dk1>
      <a:lt1>
        <a:srgbClr val="FFFFFF"/>
      </a:lt1>
      <a:dk2>
        <a:srgbClr val="000000"/>
      </a:dk2>
      <a:lt2>
        <a:srgbClr val="1ABC9C"/>
      </a:lt2>
      <a:accent1>
        <a:srgbClr val="FF495E"/>
      </a:accent1>
      <a:accent2>
        <a:srgbClr val="FF7F50"/>
      </a:accent2>
      <a:accent3>
        <a:srgbClr val="F1C40F"/>
      </a:accent3>
      <a:accent4>
        <a:srgbClr val="2ECC71"/>
      </a:accent4>
      <a:accent5>
        <a:srgbClr val="0563C1"/>
      </a:accent5>
      <a:accent6>
        <a:srgbClr val="B4DCFA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24"/>
  <sheetViews>
    <sheetView showGridLines="0" tabSelected="1" zoomScaleNormal="100" workbookViewId="0">
      <pane ySplit="1" topLeftCell="A2" activePane="bottomLeft" state="frozen"/>
      <selection pane="bottomLeft" activeCell="V33" sqref="V33"/>
    </sheetView>
  </sheetViews>
  <sheetFormatPr defaultColWidth="9.1796875" defaultRowHeight="14.5" x14ac:dyDescent="0.35"/>
  <cols>
    <col min="1" max="1" width="19.81640625" style="1" bestFit="1" customWidth="1"/>
    <col min="2" max="2" width="8.453125" style="1" hidden="1" customWidth="1"/>
    <col min="3" max="3" width="10.1796875" style="1" hidden="1" customWidth="1"/>
    <col min="4" max="4" width="10.81640625" style="1" hidden="1" customWidth="1"/>
    <col min="5" max="5" width="9" style="1" hidden="1" customWidth="1"/>
    <col min="6" max="6" width="8.453125" style="1" hidden="1" customWidth="1"/>
    <col min="7" max="7" width="9.81640625" style="1" hidden="1" customWidth="1"/>
    <col min="8" max="9" width="8.453125" style="1" hidden="1" customWidth="1"/>
    <col min="10" max="10" width="9" style="1" bestFit="1" customWidth="1"/>
    <col min="11" max="11" width="7.81640625" style="1" bestFit="1" customWidth="1"/>
    <col min="12" max="12" width="8" style="1" customWidth="1"/>
    <col min="13" max="13" width="7.81640625" style="1" bestFit="1" customWidth="1"/>
    <col min="14" max="14" width="8" style="1" hidden="1" customWidth="1"/>
    <col min="15" max="16" width="9" style="1" hidden="1" customWidth="1"/>
    <col min="17" max="17" width="7.453125" style="1" hidden="1" customWidth="1"/>
    <col min="18" max="19" width="6.453125" style="1" bestFit="1" customWidth="1"/>
    <col min="20" max="20" width="7.453125" style="1" bestFit="1" customWidth="1"/>
    <col min="21" max="21" width="19.81640625" style="1" bestFit="1" customWidth="1"/>
    <col min="22" max="22" width="9.54296875" style="1" bestFit="1" customWidth="1"/>
    <col min="23" max="25" width="7.1796875" style="1" bestFit="1" customWidth="1"/>
    <col min="26" max="26" width="8" style="1" customWidth="1"/>
    <col min="27" max="27" width="7.81640625" style="1" customWidth="1"/>
    <col min="28" max="28" width="7.453125" style="1" bestFit="1" customWidth="1"/>
    <col min="29" max="16384" width="9.1796875" style="1"/>
  </cols>
  <sheetData>
    <row r="1" spans="1:28" x14ac:dyDescent="0.35">
      <c r="A1" s="59"/>
      <c r="B1" s="50" t="s">
        <v>32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2"/>
      <c r="U1" s="57" t="s">
        <v>31</v>
      </c>
      <c r="V1" s="58"/>
      <c r="W1" s="58"/>
      <c r="X1" s="58"/>
      <c r="Y1" s="58"/>
      <c r="Z1" s="58"/>
      <c r="AA1" s="58"/>
      <c r="AB1" s="58"/>
    </row>
    <row r="2" spans="1:28" x14ac:dyDescent="0.35">
      <c r="A2" s="7"/>
      <c r="B2" s="55" t="s">
        <v>0</v>
      </c>
      <c r="C2" s="53"/>
      <c r="D2" s="53"/>
      <c r="E2" s="54"/>
      <c r="F2" s="55" t="s">
        <v>1</v>
      </c>
      <c r="G2" s="53"/>
      <c r="H2" s="53"/>
      <c r="I2" s="54"/>
      <c r="J2" s="55" t="s">
        <v>0</v>
      </c>
      <c r="K2" s="53"/>
      <c r="L2" s="53" t="s">
        <v>1</v>
      </c>
      <c r="M2" s="54"/>
      <c r="N2" s="55" t="s">
        <v>2</v>
      </c>
      <c r="O2" s="53"/>
      <c r="P2" s="54"/>
      <c r="Q2" s="8" t="s">
        <v>17</v>
      </c>
      <c r="R2" s="55" t="s">
        <v>19</v>
      </c>
      <c r="S2" s="53"/>
      <c r="T2" s="56"/>
      <c r="U2" s="19"/>
      <c r="V2" s="53" t="s">
        <v>0</v>
      </c>
      <c r="W2" s="53"/>
      <c r="X2" s="53" t="s">
        <v>1</v>
      </c>
      <c r="Y2" s="54"/>
      <c r="Z2" s="53" t="s">
        <v>19</v>
      </c>
      <c r="AA2" s="53"/>
      <c r="AB2" s="53"/>
    </row>
    <row r="3" spans="1:28" x14ac:dyDescent="0.35">
      <c r="A3" s="7"/>
      <c r="B3" s="55" t="s">
        <v>3</v>
      </c>
      <c r="C3" s="53"/>
      <c r="D3" s="53" t="s">
        <v>4</v>
      </c>
      <c r="E3" s="54"/>
      <c r="F3" s="55" t="s">
        <v>3</v>
      </c>
      <c r="G3" s="53"/>
      <c r="H3" s="53" t="s">
        <v>4</v>
      </c>
      <c r="I3" s="54"/>
      <c r="J3" s="18" t="s">
        <v>3</v>
      </c>
      <c r="K3" s="19" t="s">
        <v>4</v>
      </c>
      <c r="L3" s="19" t="s">
        <v>3</v>
      </c>
      <c r="M3" s="20" t="s">
        <v>4</v>
      </c>
      <c r="N3" s="9" t="s">
        <v>3</v>
      </c>
      <c r="O3" s="10" t="s">
        <v>4</v>
      </c>
      <c r="P3" s="11" t="s">
        <v>2</v>
      </c>
      <c r="Q3" s="8" t="s">
        <v>18</v>
      </c>
      <c r="R3" s="9" t="s">
        <v>3</v>
      </c>
      <c r="S3" s="10" t="s">
        <v>4</v>
      </c>
      <c r="T3" s="27" t="s">
        <v>5</v>
      </c>
      <c r="U3" s="10"/>
      <c r="V3" s="19" t="s">
        <v>3</v>
      </c>
      <c r="W3" s="19" t="s">
        <v>4</v>
      </c>
      <c r="X3" s="19" t="s">
        <v>3</v>
      </c>
      <c r="Y3" s="20" t="s">
        <v>4</v>
      </c>
      <c r="Z3" s="10" t="s">
        <v>3</v>
      </c>
      <c r="AA3" s="10" t="s">
        <v>4</v>
      </c>
      <c r="AB3" s="10" t="s">
        <v>5</v>
      </c>
    </row>
    <row r="4" spans="1:28" ht="15" thickBot="1" x14ac:dyDescent="0.4">
      <c r="A4" s="12" t="s">
        <v>6</v>
      </c>
      <c r="B4" s="13" t="s">
        <v>7</v>
      </c>
      <c r="C4" s="14" t="s">
        <v>8</v>
      </c>
      <c r="D4" s="14" t="s">
        <v>7</v>
      </c>
      <c r="E4" s="12" t="s">
        <v>8</v>
      </c>
      <c r="F4" s="13" t="s">
        <v>7</v>
      </c>
      <c r="G4" s="14" t="s">
        <v>8</v>
      </c>
      <c r="H4" s="14" t="s">
        <v>7</v>
      </c>
      <c r="I4" s="12" t="s">
        <v>8</v>
      </c>
      <c r="J4" s="15" t="s">
        <v>16</v>
      </c>
      <c r="K4" s="16" t="s">
        <v>16</v>
      </c>
      <c r="L4" s="16" t="s">
        <v>16</v>
      </c>
      <c r="M4" s="17" t="s">
        <v>16</v>
      </c>
      <c r="N4" s="13"/>
      <c r="O4" s="14"/>
      <c r="P4" s="12"/>
      <c r="Q4" s="42"/>
      <c r="R4" s="13"/>
      <c r="S4" s="14"/>
      <c r="T4" s="28"/>
      <c r="U4" s="14"/>
      <c r="V4" s="16" t="s">
        <v>16</v>
      </c>
      <c r="W4" s="16" t="s">
        <v>16</v>
      </c>
      <c r="X4" s="16" t="s">
        <v>16</v>
      </c>
      <c r="Y4" s="17" t="s">
        <v>16</v>
      </c>
      <c r="Z4" s="13"/>
      <c r="AA4" s="14"/>
      <c r="AB4" s="14"/>
    </row>
    <row r="5" spans="1:28" ht="15" thickTop="1" x14ac:dyDescent="0.35">
      <c r="A5" s="2" t="s">
        <v>23</v>
      </c>
      <c r="B5">
        <v>1581</v>
      </c>
      <c r="C5" s="49">
        <v>1474.5</v>
      </c>
      <c r="D5">
        <v>1441.5</v>
      </c>
      <c r="E5" s="49">
        <v>1327.5</v>
      </c>
      <c r="F5">
        <v>1023</v>
      </c>
      <c r="G5">
        <v>946</v>
      </c>
      <c r="H5">
        <v>682</v>
      </c>
      <c r="I5">
        <v>682</v>
      </c>
      <c r="J5" s="4">
        <f>C5/B5</f>
        <v>0.93263757115749524</v>
      </c>
      <c r="K5" s="5">
        <f>E5/D5</f>
        <v>0.92091571279916751</v>
      </c>
      <c r="L5" s="5">
        <f>G5/F5</f>
        <v>0.92473118279569888</v>
      </c>
      <c r="M5" s="6">
        <f>I5/H5</f>
        <v>1</v>
      </c>
      <c r="N5" s="3">
        <f>C5+G5</f>
        <v>2420.5</v>
      </c>
      <c r="O5" s="1">
        <f>E5+I5</f>
        <v>2009.5</v>
      </c>
      <c r="P5" s="1">
        <f>N5+O5</f>
        <v>4430</v>
      </c>
      <c r="Q5" s="43">
        <v>411</v>
      </c>
      <c r="R5" s="31">
        <f>N5/Q5</f>
        <v>5.8892944038929445</v>
      </c>
      <c r="S5" s="31">
        <f>O5/Q5</f>
        <v>4.8892944038929445</v>
      </c>
      <c r="T5" s="30">
        <f>P5/Q5</f>
        <v>10.778588807785889</v>
      </c>
      <c r="U5" s="2" t="s">
        <v>23</v>
      </c>
      <c r="V5" s="4">
        <v>0.92021568627450989</v>
      </c>
      <c r="W5" s="5">
        <v>0.8422939068100358</v>
      </c>
      <c r="X5" s="5">
        <v>0.98762626262626263</v>
      </c>
      <c r="Y5" s="6">
        <v>0.99545454545454548</v>
      </c>
      <c r="Z5" s="31">
        <v>5.8045742092457431</v>
      </c>
      <c r="AA5" s="31">
        <v>4.4574209245742091</v>
      </c>
      <c r="AB5" s="30">
        <v>10.261995133819951</v>
      </c>
    </row>
    <row r="6" spans="1:28" x14ac:dyDescent="0.35">
      <c r="A6" s="2" t="s">
        <v>29</v>
      </c>
      <c r="B6">
        <v>2325</v>
      </c>
      <c r="C6" s="49">
        <v>2213.25</v>
      </c>
      <c r="D6">
        <v>1441.5</v>
      </c>
      <c r="E6" s="49">
        <v>1312.75</v>
      </c>
      <c r="F6">
        <v>2046</v>
      </c>
      <c r="G6" s="49">
        <v>2046</v>
      </c>
      <c r="H6">
        <v>1023</v>
      </c>
      <c r="I6" s="49">
        <v>1023</v>
      </c>
      <c r="J6" s="4">
        <f t="shared" ref="J6" si="0">C6/B6</f>
        <v>0.95193548387096771</v>
      </c>
      <c r="K6" s="5">
        <f t="shared" ref="K6" si="1">E6/D6</f>
        <v>0.91068331599028784</v>
      </c>
      <c r="L6" s="5">
        <f t="shared" ref="L6" si="2">G6/F6</f>
        <v>1</v>
      </c>
      <c r="M6" s="6">
        <f t="shared" ref="M6" si="3">I6/H6</f>
        <v>1</v>
      </c>
      <c r="N6" s="3">
        <f>C6+G6</f>
        <v>4259.25</v>
      </c>
      <c r="O6" s="1">
        <f t="shared" ref="O6" si="4">E6+I6</f>
        <v>2335.75</v>
      </c>
      <c r="P6" s="1">
        <f t="shared" ref="P6" si="5">N6+O6</f>
        <v>6595</v>
      </c>
      <c r="Q6" s="43">
        <v>537</v>
      </c>
      <c r="R6" s="31">
        <f>N6/Q6</f>
        <v>7.9315642458100557</v>
      </c>
      <c r="S6" s="31">
        <f t="shared" ref="S6:S21" si="6">O6/Q6</f>
        <v>4.349627560521415</v>
      </c>
      <c r="T6" s="30">
        <f t="shared" ref="T6:T21" si="7">P6/Q6</f>
        <v>12.281191806331471</v>
      </c>
      <c r="U6" s="2" t="s">
        <v>29</v>
      </c>
      <c r="V6" s="4">
        <v>0.8445555555555555</v>
      </c>
      <c r="W6" s="5">
        <v>0.80340501792114694</v>
      </c>
      <c r="X6" s="5">
        <v>0.85618686868686866</v>
      </c>
      <c r="Y6" s="6">
        <v>0.98888888888888893</v>
      </c>
      <c r="Z6" s="31">
        <v>6.6955307262569832</v>
      </c>
      <c r="AA6" s="31">
        <v>3.9101489757914338</v>
      </c>
      <c r="AB6" s="30">
        <v>10.605679702048418</v>
      </c>
    </row>
    <row r="7" spans="1:28" x14ac:dyDescent="0.35">
      <c r="A7" s="2" t="s">
        <v>28</v>
      </c>
      <c r="B7">
        <v>1953</v>
      </c>
      <c r="C7" s="49">
        <v>1455.5</v>
      </c>
      <c r="D7">
        <v>1736</v>
      </c>
      <c r="E7" s="49">
        <v>1251</v>
      </c>
      <c r="F7">
        <v>1023</v>
      </c>
      <c r="G7">
        <v>957</v>
      </c>
      <c r="H7">
        <v>682</v>
      </c>
      <c r="I7">
        <v>539</v>
      </c>
      <c r="J7" s="4">
        <f t="shared" ref="J7:J12" si="8">C7/B7</f>
        <v>0.7452636968766001</v>
      </c>
      <c r="K7" s="5">
        <f t="shared" ref="K7:K12" si="9">E7/D7</f>
        <v>0.72062211981566815</v>
      </c>
      <c r="L7" s="5">
        <f t="shared" ref="L7:L12" si="10">G7/F7</f>
        <v>0.93548387096774188</v>
      </c>
      <c r="M7" s="6">
        <f>I7/H7</f>
        <v>0.79032258064516125</v>
      </c>
      <c r="N7" s="3">
        <f>C7+G7</f>
        <v>2412.5</v>
      </c>
      <c r="O7" s="1">
        <f>E7+I7</f>
        <v>1790</v>
      </c>
      <c r="P7" s="1">
        <f>N7+O7</f>
        <v>4202.5</v>
      </c>
      <c r="Q7" s="43">
        <v>666</v>
      </c>
      <c r="R7" s="31">
        <f t="shared" ref="R7:R21" si="11">N7/Q7</f>
        <v>3.6223723723723724</v>
      </c>
      <c r="S7" s="31">
        <f t="shared" si="6"/>
        <v>2.6876876876876876</v>
      </c>
      <c r="T7" s="30">
        <f t="shared" si="7"/>
        <v>6.31006006006006</v>
      </c>
      <c r="U7" s="2" t="s">
        <v>28</v>
      </c>
      <c r="V7" s="4">
        <v>0.88509523809523805</v>
      </c>
      <c r="W7" s="5">
        <v>0.76666666666666672</v>
      </c>
      <c r="X7" s="5">
        <v>1.2075757575757575</v>
      </c>
      <c r="Y7" s="6">
        <v>1.2473484848484848</v>
      </c>
      <c r="Z7" s="31">
        <v>4.3068018018018019</v>
      </c>
      <c r="AA7" s="31">
        <v>3.170045045045045</v>
      </c>
      <c r="AB7" s="30">
        <v>7.476846846846847</v>
      </c>
    </row>
    <row r="8" spans="1:28" x14ac:dyDescent="0.35">
      <c r="A8" s="2" t="s">
        <v>20</v>
      </c>
      <c r="B8">
        <v>1953</v>
      </c>
      <c r="C8" s="49">
        <v>1890.25</v>
      </c>
      <c r="D8">
        <v>1813.5</v>
      </c>
      <c r="E8" s="49">
        <v>1537.5</v>
      </c>
      <c r="F8">
        <v>1364</v>
      </c>
      <c r="G8" s="49">
        <v>1364</v>
      </c>
      <c r="H8">
        <v>1364</v>
      </c>
      <c r="I8" s="49">
        <v>1309</v>
      </c>
      <c r="J8" s="4">
        <f t="shared" si="8"/>
        <v>0.96786994367639534</v>
      </c>
      <c r="K8" s="5">
        <f t="shared" si="9"/>
        <v>0.84780810587262201</v>
      </c>
      <c r="L8" s="5">
        <f t="shared" si="10"/>
        <v>1</v>
      </c>
      <c r="M8" s="6">
        <f t="shared" ref="M8:M21" si="12">I8/H8</f>
        <v>0.95967741935483875</v>
      </c>
      <c r="N8" s="3">
        <f>C8+G8</f>
        <v>3254.25</v>
      </c>
      <c r="O8" s="1">
        <f>E8+I8</f>
        <v>2846.5</v>
      </c>
      <c r="P8" s="2">
        <f>N8+O8</f>
        <v>6100.75</v>
      </c>
      <c r="Q8" s="43">
        <v>708</v>
      </c>
      <c r="R8" s="31">
        <f t="shared" si="11"/>
        <v>4.5963983050847457</v>
      </c>
      <c r="S8" s="31">
        <f t="shared" si="6"/>
        <v>4.0204802259887007</v>
      </c>
      <c r="T8" s="30">
        <f t="shared" si="7"/>
        <v>8.6168785310734464</v>
      </c>
      <c r="U8" s="1" t="s">
        <v>20</v>
      </c>
      <c r="V8" s="4">
        <v>0.9116402116402117</v>
      </c>
      <c r="W8" s="5">
        <v>0.8383190883190883</v>
      </c>
      <c r="X8" s="5">
        <v>0.97499999999999998</v>
      </c>
      <c r="Y8" s="6">
        <v>0.96666666666666667</v>
      </c>
      <c r="Z8" s="31">
        <v>4.2514124293785311</v>
      </c>
      <c r="AA8" s="31">
        <v>3.8802966101694913</v>
      </c>
      <c r="AB8" s="30">
        <v>8.1317090395480225</v>
      </c>
    </row>
    <row r="9" spans="1:28" x14ac:dyDescent="0.35">
      <c r="A9" s="2" t="s">
        <v>10</v>
      </c>
      <c r="B9">
        <v>2325</v>
      </c>
      <c r="C9" s="49">
        <v>2790.5</v>
      </c>
      <c r="D9">
        <v>372</v>
      </c>
      <c r="E9">
        <v>237.5</v>
      </c>
      <c r="F9">
        <v>1705</v>
      </c>
      <c r="G9" s="49">
        <v>2112</v>
      </c>
      <c r="H9">
        <v>341</v>
      </c>
      <c r="I9">
        <v>187</v>
      </c>
      <c r="J9" s="4">
        <f t="shared" si="8"/>
        <v>1.2002150537634408</v>
      </c>
      <c r="K9" s="5">
        <f t="shared" si="9"/>
        <v>0.63844086021505375</v>
      </c>
      <c r="L9" s="5">
        <f t="shared" si="10"/>
        <v>1.2387096774193549</v>
      </c>
      <c r="M9" s="6">
        <f t="shared" ref="M9" si="13">I9/H9</f>
        <v>0.54838709677419351</v>
      </c>
      <c r="N9" s="3">
        <f t="shared" ref="N9" si="14">C9+G9</f>
        <v>4902.5</v>
      </c>
      <c r="O9" s="1">
        <f t="shared" ref="O9" si="15">E9+I9</f>
        <v>424.5</v>
      </c>
      <c r="P9" s="1">
        <f t="shared" ref="P9" si="16">N9+O9</f>
        <v>5327</v>
      </c>
      <c r="Q9" s="43">
        <v>123</v>
      </c>
      <c r="R9" s="31">
        <f t="shared" si="11"/>
        <v>39.857723577235774</v>
      </c>
      <c r="S9" s="31">
        <f t="shared" si="6"/>
        <v>3.4512195121951219</v>
      </c>
      <c r="T9" s="30">
        <f t="shared" si="7"/>
        <v>43.308943089430898</v>
      </c>
      <c r="U9" s="2" t="s">
        <v>10</v>
      </c>
      <c r="V9" s="4">
        <v>1.0781466666666666</v>
      </c>
      <c r="W9" s="5">
        <v>0.55625000000000002</v>
      </c>
      <c r="X9" s="5">
        <v>1.1639272727272727</v>
      </c>
      <c r="Y9" s="6">
        <v>0.8</v>
      </c>
      <c r="Z9" s="31">
        <v>35.335853658536578</v>
      </c>
      <c r="AA9" s="31">
        <v>3.774390243902439</v>
      </c>
      <c r="AB9" s="30">
        <v>39.110243902439024</v>
      </c>
    </row>
    <row r="10" spans="1:28" x14ac:dyDescent="0.35">
      <c r="A10" s="2" t="s">
        <v>27</v>
      </c>
      <c r="B10">
        <v>1953</v>
      </c>
      <c r="C10" s="49">
        <v>1765.5</v>
      </c>
      <c r="D10">
        <v>1658.5</v>
      </c>
      <c r="E10" s="49">
        <v>1540.5</v>
      </c>
      <c r="F10">
        <v>1364</v>
      </c>
      <c r="G10" s="49">
        <v>1275.25</v>
      </c>
      <c r="H10">
        <v>1023</v>
      </c>
      <c r="I10">
        <v>605</v>
      </c>
      <c r="J10" s="4">
        <f t="shared" si="8"/>
        <v>0.90399385560675882</v>
      </c>
      <c r="K10" s="5">
        <f t="shared" si="9"/>
        <v>0.92885137172143506</v>
      </c>
      <c r="L10" s="5">
        <f t="shared" si="10"/>
        <v>0.93493401759530792</v>
      </c>
      <c r="M10" s="6">
        <f t="shared" si="12"/>
        <v>0.59139784946236562</v>
      </c>
      <c r="N10" s="3">
        <f>C10+G10</f>
        <v>3040.75</v>
      </c>
      <c r="O10" s="1">
        <f>E10+I10</f>
        <v>2145.5</v>
      </c>
      <c r="P10" s="1">
        <f>N10+O10</f>
        <v>5186.25</v>
      </c>
      <c r="Q10" s="43">
        <v>660</v>
      </c>
      <c r="R10" s="31">
        <f>N10/Q10</f>
        <v>4.6071969696969699</v>
      </c>
      <c r="S10" s="31">
        <f>O10/Q10</f>
        <v>3.250757575757576</v>
      </c>
      <c r="T10" s="30">
        <f t="shared" si="7"/>
        <v>7.8579545454545459</v>
      </c>
      <c r="U10" s="2" t="s">
        <v>27</v>
      </c>
      <c r="V10" s="4">
        <v>0.88214285714285712</v>
      </c>
      <c r="W10" s="5">
        <v>0.91619937694704046</v>
      </c>
      <c r="X10" s="5">
        <v>0.8833333333333333</v>
      </c>
      <c r="Y10" s="6">
        <v>0.96666666666666667</v>
      </c>
      <c r="Z10" s="31">
        <v>4.2928030303030305</v>
      </c>
      <c r="AA10" s="31">
        <v>3.6780303030303032</v>
      </c>
      <c r="AB10" s="30">
        <v>7.9708333333333332</v>
      </c>
    </row>
    <row r="11" spans="1:28" customFormat="1" x14ac:dyDescent="0.35">
      <c r="A11" s="2" t="s">
        <v>9</v>
      </c>
      <c r="B11">
        <v>1302</v>
      </c>
      <c r="C11" s="49">
        <v>1330.5</v>
      </c>
      <c r="D11">
        <v>1441.5</v>
      </c>
      <c r="E11" s="49">
        <v>1200.75</v>
      </c>
      <c r="F11">
        <v>1023</v>
      </c>
      <c r="G11" s="49">
        <v>1023</v>
      </c>
      <c r="H11">
        <v>1023</v>
      </c>
      <c r="I11">
        <v>913</v>
      </c>
      <c r="J11" s="4">
        <f t="shared" si="8"/>
        <v>1.021889400921659</v>
      </c>
      <c r="K11" s="5">
        <f t="shared" si="9"/>
        <v>0.8329864724245577</v>
      </c>
      <c r="L11" s="5">
        <f t="shared" si="10"/>
        <v>1</v>
      </c>
      <c r="M11" s="6">
        <f t="shared" si="12"/>
        <v>0.89247311827956988</v>
      </c>
      <c r="N11" s="3">
        <f t="shared" ref="N11:N16" si="17">C11+G11</f>
        <v>2353.5</v>
      </c>
      <c r="O11" s="1">
        <f t="shared" ref="O11:O13" si="18">E11+I11</f>
        <v>2113.75</v>
      </c>
      <c r="P11" s="1">
        <f>N11+O11</f>
        <v>4467.25</v>
      </c>
      <c r="Q11" s="43">
        <v>508</v>
      </c>
      <c r="R11" s="31">
        <f>N11/Q11</f>
        <v>4.6328740157480315</v>
      </c>
      <c r="S11" s="31">
        <f>O11/Q11</f>
        <v>4.1609251968503935</v>
      </c>
      <c r="T11" s="30">
        <f t="shared" si="7"/>
        <v>8.7937992125984259</v>
      </c>
      <c r="U11" s="2" t="s">
        <v>9</v>
      </c>
      <c r="V11" s="4">
        <v>0.90119047619047621</v>
      </c>
      <c r="W11" s="5">
        <v>0.89480286738351256</v>
      </c>
      <c r="X11" s="5">
        <v>0.97777777777777775</v>
      </c>
      <c r="Y11" s="6">
        <v>0.91414141414141414</v>
      </c>
      <c r="Z11" s="31">
        <v>4.140748031496063</v>
      </c>
      <c r="AA11" s="31">
        <v>4.2386811023622046</v>
      </c>
      <c r="AB11" s="30">
        <v>8.3794291338582685</v>
      </c>
    </row>
    <row r="12" spans="1:28" x14ac:dyDescent="0.35">
      <c r="A12" s="2" t="s">
        <v>22</v>
      </c>
      <c r="B12">
        <v>1953</v>
      </c>
      <c r="C12" s="49">
        <v>1876</v>
      </c>
      <c r="D12">
        <v>1813.5</v>
      </c>
      <c r="E12" s="49">
        <v>1716</v>
      </c>
      <c r="F12">
        <v>1364</v>
      </c>
      <c r="G12" s="49">
        <v>1364</v>
      </c>
      <c r="H12">
        <v>1364</v>
      </c>
      <c r="I12" s="49">
        <v>1364</v>
      </c>
      <c r="J12" s="4">
        <f t="shared" si="8"/>
        <v>0.96057347670250892</v>
      </c>
      <c r="K12" s="5">
        <f t="shared" si="9"/>
        <v>0.94623655913978499</v>
      </c>
      <c r="L12" s="5">
        <f t="shared" si="10"/>
        <v>1</v>
      </c>
      <c r="M12" s="6">
        <f t="shared" si="12"/>
        <v>1</v>
      </c>
      <c r="N12" s="3">
        <f t="shared" si="17"/>
        <v>3240</v>
      </c>
      <c r="O12" s="1">
        <f t="shared" si="18"/>
        <v>3080</v>
      </c>
      <c r="P12" s="1">
        <f>N12+O12</f>
        <v>6320</v>
      </c>
      <c r="Q12" s="43">
        <v>457</v>
      </c>
      <c r="R12" s="31">
        <f>N12/Q12</f>
        <v>7.0897155361050332</v>
      </c>
      <c r="S12" s="31">
        <f>O12/Q12</f>
        <v>6.7396061269146612</v>
      </c>
      <c r="T12" s="30">
        <f t="shared" si="7"/>
        <v>13.829321663019694</v>
      </c>
      <c r="U12" s="2" t="s">
        <v>22</v>
      </c>
      <c r="V12" s="4">
        <v>0.84612169312169316</v>
      </c>
      <c r="W12" s="5">
        <v>0.8031225071225071</v>
      </c>
      <c r="X12" s="5">
        <v>0.94166666666666665</v>
      </c>
      <c r="Y12" s="6">
        <v>0.96666666666666667</v>
      </c>
      <c r="Z12" s="31">
        <v>6.2191903719912478</v>
      </c>
      <c r="AA12" s="31">
        <v>5.8763238512035008</v>
      </c>
      <c r="AB12" s="30">
        <v>12.095514223194748</v>
      </c>
    </row>
    <row r="13" spans="1:28" x14ac:dyDescent="0.35">
      <c r="A13" s="2" t="s">
        <v>24</v>
      </c>
      <c r="B13">
        <v>976.5</v>
      </c>
      <c r="C13">
        <v>967</v>
      </c>
      <c r="D13">
        <v>1069.5</v>
      </c>
      <c r="E13">
        <v>783</v>
      </c>
      <c r="F13">
        <v>682</v>
      </c>
      <c r="G13">
        <v>682</v>
      </c>
      <c r="H13">
        <v>341</v>
      </c>
      <c r="I13">
        <v>308</v>
      </c>
      <c r="J13" s="4">
        <f t="shared" ref="J13:J21" si="19">C13/B13</f>
        <v>0.99027137736815152</v>
      </c>
      <c r="K13" s="5">
        <f t="shared" ref="K13:K21" si="20">E13/D13</f>
        <v>0.73211781206171112</v>
      </c>
      <c r="L13" s="5">
        <f t="shared" ref="L13:L21" si="21">G13/F13</f>
        <v>1</v>
      </c>
      <c r="M13" s="6">
        <f t="shared" si="12"/>
        <v>0.90322580645161288</v>
      </c>
      <c r="N13" s="3">
        <f t="shared" si="17"/>
        <v>1649</v>
      </c>
      <c r="O13" s="1">
        <f t="shared" si="18"/>
        <v>1091</v>
      </c>
      <c r="P13" s="1">
        <f>N13+O13</f>
        <v>2740</v>
      </c>
      <c r="Q13" s="43">
        <v>306</v>
      </c>
      <c r="R13" s="31">
        <f>N13/Q13</f>
        <v>5.3888888888888893</v>
      </c>
      <c r="S13" s="31">
        <f>O13/Q13</f>
        <v>3.5653594771241832</v>
      </c>
      <c r="T13" s="30">
        <f t="shared" si="7"/>
        <v>8.9542483660130721</v>
      </c>
      <c r="U13" s="2" t="s">
        <v>24</v>
      </c>
      <c r="V13" s="4">
        <v>0.94074074074074077</v>
      </c>
      <c r="W13" s="5">
        <v>0.54202898550724643</v>
      </c>
      <c r="X13" s="5">
        <v>0.96666666666666667</v>
      </c>
      <c r="Y13" s="6">
        <v>1</v>
      </c>
      <c r="Z13" s="31">
        <v>4.9901960784313726</v>
      </c>
      <c r="AA13" s="31">
        <v>2.9117647058823528</v>
      </c>
      <c r="AB13" s="30">
        <v>7.9019607843137258</v>
      </c>
    </row>
    <row r="14" spans="1:28" x14ac:dyDescent="0.35">
      <c r="A14" s="2" t="s">
        <v>11</v>
      </c>
      <c r="B14">
        <v>2712.5</v>
      </c>
      <c r="C14" s="49">
        <v>2384.27</v>
      </c>
      <c r="D14">
        <v>775</v>
      </c>
      <c r="E14">
        <v>613</v>
      </c>
      <c r="F14">
        <v>2325</v>
      </c>
      <c r="G14" s="49">
        <v>2099.42</v>
      </c>
      <c r="H14">
        <v>775</v>
      </c>
      <c r="I14">
        <v>600</v>
      </c>
      <c r="J14" s="4">
        <f t="shared" si="19"/>
        <v>0.87899354838709676</v>
      </c>
      <c r="K14" s="5">
        <f t="shared" si="20"/>
        <v>0.79096774193548391</v>
      </c>
      <c r="L14" s="5">
        <f t="shared" si="21"/>
        <v>0.90297634408602157</v>
      </c>
      <c r="M14" s="6">
        <f t="shared" si="12"/>
        <v>0.77419354838709675</v>
      </c>
      <c r="N14" s="3">
        <f t="shared" si="17"/>
        <v>4483.6900000000005</v>
      </c>
      <c r="O14" s="1">
        <f>E14+I14</f>
        <v>1213</v>
      </c>
      <c r="P14" s="1">
        <f>N14+O14</f>
        <v>5696.6900000000005</v>
      </c>
      <c r="Q14" s="48">
        <v>507</v>
      </c>
      <c r="R14" s="31">
        <f>N14/Q14</f>
        <v>8.8435700197238667</v>
      </c>
      <c r="S14" s="31">
        <f>O14/Q14</f>
        <v>2.3925049309664694</v>
      </c>
      <c r="T14" s="30">
        <f t="shared" si="7"/>
        <v>11.236074950690336</v>
      </c>
      <c r="U14" s="2" t="s">
        <v>11</v>
      </c>
      <c r="V14" s="4">
        <v>0.90829333333333329</v>
      </c>
      <c r="W14" s="5">
        <v>0.81733333333333336</v>
      </c>
      <c r="X14" s="5">
        <v>0.93307555555555555</v>
      </c>
      <c r="Y14" s="6">
        <v>0.8</v>
      </c>
      <c r="Z14" s="31">
        <v>8.8435700197238667</v>
      </c>
      <c r="AA14" s="31">
        <v>2.3925049309664694</v>
      </c>
      <c r="AB14" s="30">
        <v>11.236074950690336</v>
      </c>
    </row>
    <row r="15" spans="1:28" customFormat="1" x14ac:dyDescent="0.35">
      <c r="A15" s="29" t="s">
        <v>12</v>
      </c>
      <c r="B15">
        <v>1953</v>
      </c>
      <c r="C15" s="49">
        <v>1855.5</v>
      </c>
      <c r="D15">
        <v>1364</v>
      </c>
      <c r="E15" s="49">
        <v>1161.98</v>
      </c>
      <c r="F15">
        <v>1364</v>
      </c>
      <c r="G15" s="49">
        <v>1364</v>
      </c>
      <c r="H15">
        <v>1023</v>
      </c>
      <c r="I15" s="49">
        <v>1012</v>
      </c>
      <c r="J15" s="4">
        <f t="shared" si="19"/>
        <v>0.95007680491551461</v>
      </c>
      <c r="K15" s="5">
        <f t="shared" si="20"/>
        <v>0.85189149560117305</v>
      </c>
      <c r="L15" s="5">
        <f t="shared" si="21"/>
        <v>1</v>
      </c>
      <c r="M15" s="6">
        <f t="shared" si="12"/>
        <v>0.989247311827957</v>
      </c>
      <c r="N15" s="3">
        <f t="shared" si="17"/>
        <v>3219.5</v>
      </c>
      <c r="O15" s="1">
        <f t="shared" ref="O15:O21" si="22">E15+I15</f>
        <v>2173.98</v>
      </c>
      <c r="P15" s="1">
        <f t="shared" ref="P15:P21" si="23">N15+O15</f>
        <v>5393.48</v>
      </c>
      <c r="Q15" s="43">
        <v>263</v>
      </c>
      <c r="R15" s="31">
        <f t="shared" si="11"/>
        <v>12.241444866920151</v>
      </c>
      <c r="S15" s="31">
        <f t="shared" si="6"/>
        <v>8.2660836501901134</v>
      </c>
      <c r="T15" s="30">
        <f t="shared" si="7"/>
        <v>20.507528517110263</v>
      </c>
      <c r="U15" s="2" t="s">
        <v>12</v>
      </c>
      <c r="V15" s="4">
        <v>0.87035449735449733</v>
      </c>
      <c r="W15" s="5">
        <v>0.75224999999999997</v>
      </c>
      <c r="X15" s="5">
        <v>0.86818181818181817</v>
      </c>
      <c r="Y15" s="6">
        <v>0.96186868686868687</v>
      </c>
      <c r="Z15" s="31">
        <v>10.612053231939164</v>
      </c>
      <c r="AA15" s="31">
        <v>7.396273764258555</v>
      </c>
      <c r="AB15" s="30">
        <v>18.00832699619772</v>
      </c>
    </row>
    <row r="16" spans="1:28" x14ac:dyDescent="0.35">
      <c r="A16" s="2" t="s">
        <v>13</v>
      </c>
      <c r="B16">
        <v>1953</v>
      </c>
      <c r="C16" s="49">
        <v>2001.75</v>
      </c>
      <c r="D16">
        <v>1674</v>
      </c>
      <c r="E16" s="49">
        <v>1582</v>
      </c>
      <c r="F16">
        <v>1364</v>
      </c>
      <c r="G16" s="49">
        <v>1374</v>
      </c>
      <c r="H16">
        <v>1023</v>
      </c>
      <c r="I16" s="49">
        <v>1023</v>
      </c>
      <c r="J16" s="4">
        <f t="shared" si="19"/>
        <v>1.0249615975422428</v>
      </c>
      <c r="K16" s="5">
        <f t="shared" si="20"/>
        <v>0.94504181600955794</v>
      </c>
      <c r="L16" s="5">
        <f t="shared" si="21"/>
        <v>1.0073313782991202</v>
      </c>
      <c r="M16" s="6">
        <f t="shared" si="12"/>
        <v>1</v>
      </c>
      <c r="N16" s="3">
        <f t="shared" si="17"/>
        <v>3375.75</v>
      </c>
      <c r="O16" s="1">
        <f t="shared" si="22"/>
        <v>2605</v>
      </c>
      <c r="P16" s="1">
        <f t="shared" si="23"/>
        <v>5980.75</v>
      </c>
      <c r="Q16" s="43">
        <v>702</v>
      </c>
      <c r="R16" s="31">
        <f t="shared" si="11"/>
        <v>4.808760683760684</v>
      </c>
      <c r="S16" s="31">
        <f t="shared" si="6"/>
        <v>3.7108262108262107</v>
      </c>
      <c r="T16" s="30">
        <f t="shared" si="7"/>
        <v>8.5195868945868938</v>
      </c>
      <c r="U16" s="29" t="s">
        <v>13</v>
      </c>
      <c r="V16" s="4">
        <v>0.95793650793650797</v>
      </c>
      <c r="W16" s="5">
        <v>0.895783950617284</v>
      </c>
      <c r="X16" s="5">
        <v>0.98257575757575755</v>
      </c>
      <c r="Y16" s="6">
        <v>1</v>
      </c>
      <c r="Z16" s="31">
        <v>4.4266381766381766</v>
      </c>
      <c r="AA16" s="31">
        <v>3.4774501424501425</v>
      </c>
      <c r="AB16" s="30">
        <v>7.9040883190883191</v>
      </c>
    </row>
    <row r="17" spans="1:28" x14ac:dyDescent="0.35">
      <c r="A17" s="2" t="s">
        <v>14</v>
      </c>
      <c r="B17">
        <v>1209</v>
      </c>
      <c r="C17" s="49">
        <v>1135.5</v>
      </c>
      <c r="D17">
        <v>976.5</v>
      </c>
      <c r="E17">
        <v>890</v>
      </c>
      <c r="F17">
        <v>682</v>
      </c>
      <c r="G17">
        <v>682</v>
      </c>
      <c r="H17">
        <v>682</v>
      </c>
      <c r="I17">
        <v>682</v>
      </c>
      <c r="J17" s="4">
        <f>C17/B17</f>
        <v>0.93920595533498763</v>
      </c>
      <c r="K17" s="5">
        <f>E17/D17</f>
        <v>0.91141833077316947</v>
      </c>
      <c r="L17" s="5">
        <f>G17/F17</f>
        <v>1</v>
      </c>
      <c r="M17" s="6">
        <f>I17/H17</f>
        <v>1</v>
      </c>
      <c r="N17" s="3">
        <f>C17+G17</f>
        <v>1817.5</v>
      </c>
      <c r="O17" s="1">
        <f>E17+I17</f>
        <v>1572</v>
      </c>
      <c r="P17" s="1">
        <f>N17+O17</f>
        <v>3389.5</v>
      </c>
      <c r="Q17" s="43">
        <v>391</v>
      </c>
      <c r="R17" s="31">
        <f t="shared" si="11"/>
        <v>4.6483375959079281</v>
      </c>
      <c r="S17" s="31">
        <f t="shared" si="6"/>
        <v>4.0204603580562663</v>
      </c>
      <c r="T17" s="30">
        <f t="shared" si="7"/>
        <v>8.6687979539641944</v>
      </c>
      <c r="U17" s="2" t="s">
        <v>14</v>
      </c>
      <c r="V17" s="4">
        <v>0.95726495726495731</v>
      </c>
      <c r="W17" s="5">
        <v>0.83888888888888891</v>
      </c>
      <c r="X17" s="5">
        <v>1</v>
      </c>
      <c r="Y17" s="6">
        <v>0.98333333333333328</v>
      </c>
      <c r="Z17" s="31">
        <v>4.5524296675191813</v>
      </c>
      <c r="AA17" s="47">
        <v>3.6873401534526855</v>
      </c>
      <c r="AB17" s="30">
        <v>8.2397698209718673</v>
      </c>
    </row>
    <row r="18" spans="1:28" x14ac:dyDescent="0.35">
      <c r="A18" s="2" t="s">
        <v>25</v>
      </c>
      <c r="B18">
        <v>837</v>
      </c>
      <c r="C18">
        <v>862</v>
      </c>
      <c r="D18">
        <v>372</v>
      </c>
      <c r="E18">
        <v>286.5</v>
      </c>
      <c r="F18">
        <v>682</v>
      </c>
      <c r="G18">
        <v>671</v>
      </c>
      <c r="H18">
        <v>341</v>
      </c>
      <c r="I18">
        <v>275</v>
      </c>
      <c r="J18" s="4">
        <f t="shared" si="19"/>
        <v>1.0298685782556751</v>
      </c>
      <c r="K18" s="5">
        <f t="shared" si="20"/>
        <v>0.77016129032258063</v>
      </c>
      <c r="L18" s="5">
        <f t="shared" si="21"/>
        <v>0.9838709677419355</v>
      </c>
      <c r="M18" s="6">
        <f>I18/H18</f>
        <v>0.80645161290322576</v>
      </c>
      <c r="N18" s="3">
        <f t="shared" ref="N18:N21" si="24">C18+G18</f>
        <v>1533</v>
      </c>
      <c r="O18" s="1">
        <f t="shared" si="22"/>
        <v>561.5</v>
      </c>
      <c r="P18" s="1">
        <f t="shared" si="23"/>
        <v>2094.5</v>
      </c>
      <c r="Q18" s="43">
        <v>112</v>
      </c>
      <c r="R18" s="31">
        <f t="shared" si="11"/>
        <v>13.6875</v>
      </c>
      <c r="S18" s="31">
        <f t="shared" si="6"/>
        <v>5.0133928571428568</v>
      </c>
      <c r="T18" s="30">
        <f t="shared" si="7"/>
        <v>18.700892857142858</v>
      </c>
      <c r="U18" s="2" t="s">
        <v>25</v>
      </c>
      <c r="V18" s="4">
        <v>0.99135802469135803</v>
      </c>
      <c r="W18" s="5">
        <v>0.82013888888888886</v>
      </c>
      <c r="X18" s="5">
        <v>1</v>
      </c>
      <c r="Y18" s="6">
        <v>0.3</v>
      </c>
      <c r="Z18" s="31">
        <v>13.0625</v>
      </c>
      <c r="AA18" s="31">
        <v>3.5200892857142856</v>
      </c>
      <c r="AB18" s="30">
        <v>16.582589285714285</v>
      </c>
    </row>
    <row r="19" spans="1:28" customFormat="1" x14ac:dyDescent="0.35">
      <c r="A19" s="2" t="s">
        <v>21</v>
      </c>
      <c r="B19">
        <v>837</v>
      </c>
      <c r="C19">
        <v>713</v>
      </c>
      <c r="D19" s="45">
        <v>0</v>
      </c>
      <c r="E19">
        <v>0</v>
      </c>
      <c r="F19">
        <v>682</v>
      </c>
      <c r="G19">
        <v>713</v>
      </c>
      <c r="H19">
        <v>0</v>
      </c>
      <c r="I19">
        <v>0</v>
      </c>
      <c r="J19" s="4">
        <f>C19/B19</f>
        <v>0.85185185185185186</v>
      </c>
      <c r="K19" s="45" t="s">
        <v>30</v>
      </c>
      <c r="L19" s="5">
        <f t="shared" si="21"/>
        <v>1.0454545454545454</v>
      </c>
      <c r="M19" s="44" t="s">
        <v>30</v>
      </c>
      <c r="N19" s="3">
        <f t="shared" si="24"/>
        <v>1426</v>
      </c>
      <c r="O19" s="44" t="s">
        <v>30</v>
      </c>
      <c r="P19" s="1">
        <f>N19</f>
        <v>1426</v>
      </c>
      <c r="Q19" s="43">
        <v>76</v>
      </c>
      <c r="R19" s="31">
        <f t="shared" si="11"/>
        <v>18.763157894736842</v>
      </c>
      <c r="S19" s="44" t="s">
        <v>30</v>
      </c>
      <c r="T19" s="30">
        <f t="shared" si="7"/>
        <v>18.763157894736842</v>
      </c>
      <c r="U19" s="2" t="s">
        <v>21</v>
      </c>
      <c r="V19" s="4">
        <v>0.83765432098765435</v>
      </c>
      <c r="W19" s="1" t="s">
        <v>30</v>
      </c>
      <c r="X19" s="5">
        <v>1.0507575757575758</v>
      </c>
      <c r="Y19" s="1" t="s">
        <v>30</v>
      </c>
      <c r="Z19" s="31">
        <v>18.05263157894737</v>
      </c>
      <c r="AA19" s="31" t="s">
        <v>30</v>
      </c>
      <c r="AB19" s="30">
        <v>18.05263157894737</v>
      </c>
    </row>
    <row r="20" spans="1:28" x14ac:dyDescent="0.35">
      <c r="A20" s="2" t="s">
        <v>26</v>
      </c>
      <c r="B20">
        <v>2697</v>
      </c>
      <c r="C20" s="49">
        <v>2600.75</v>
      </c>
      <c r="D20">
        <v>1441.5</v>
      </c>
      <c r="E20" s="49">
        <v>1173.5</v>
      </c>
      <c r="F20">
        <v>2046</v>
      </c>
      <c r="G20" s="49">
        <v>1969</v>
      </c>
      <c r="H20">
        <v>1023</v>
      </c>
      <c r="I20">
        <v>836</v>
      </c>
      <c r="J20" s="4">
        <f t="shared" si="19"/>
        <v>0.96431219873934004</v>
      </c>
      <c r="K20" s="5">
        <f t="shared" si="20"/>
        <v>0.81408255289628861</v>
      </c>
      <c r="L20" s="5">
        <f t="shared" si="21"/>
        <v>0.9623655913978495</v>
      </c>
      <c r="M20" s="6">
        <f t="shared" si="12"/>
        <v>0.81720430107526887</v>
      </c>
      <c r="N20" s="3">
        <f t="shared" si="24"/>
        <v>4569.75</v>
      </c>
      <c r="O20" s="1">
        <f t="shared" si="22"/>
        <v>2009.5</v>
      </c>
      <c r="P20" s="1">
        <f t="shared" si="23"/>
        <v>6579.25</v>
      </c>
      <c r="Q20" s="43">
        <v>588</v>
      </c>
      <c r="R20" s="31">
        <f t="shared" si="11"/>
        <v>7.7716836734693882</v>
      </c>
      <c r="S20" s="31">
        <f t="shared" si="6"/>
        <v>3.4175170068027212</v>
      </c>
      <c r="T20" s="30">
        <f t="shared" si="7"/>
        <v>11.189200680272108</v>
      </c>
      <c r="U20" s="2" t="s">
        <v>26</v>
      </c>
      <c r="V20" s="4">
        <v>0.87790038314176255</v>
      </c>
      <c r="W20" s="5">
        <v>0.79617921146953408</v>
      </c>
      <c r="X20" s="5">
        <v>1.0041313131313132</v>
      </c>
      <c r="Y20" s="6">
        <v>0.91022222222222227</v>
      </c>
      <c r="Z20" s="46">
        <v>7.2780612244897958</v>
      </c>
      <c r="AA20" s="31">
        <v>3.4214115646258505</v>
      </c>
      <c r="AB20" s="30">
        <v>10.699472789115646</v>
      </c>
    </row>
    <row r="21" spans="1:28" ht="15" thickBot="1" x14ac:dyDescent="0.4">
      <c r="A21" s="2" t="s">
        <v>15</v>
      </c>
      <c r="B21">
        <v>1473</v>
      </c>
      <c r="C21">
        <v>989</v>
      </c>
      <c r="D21">
        <v>493</v>
      </c>
      <c r="E21">
        <v>356.5</v>
      </c>
      <c r="F21">
        <v>1023</v>
      </c>
      <c r="G21" s="49">
        <v>1046.5</v>
      </c>
      <c r="H21">
        <v>341</v>
      </c>
      <c r="I21">
        <v>276</v>
      </c>
      <c r="J21" s="4">
        <f t="shared" si="19"/>
        <v>0.67141887304820091</v>
      </c>
      <c r="K21" s="5">
        <f t="shared" si="20"/>
        <v>0.72312373225152127</v>
      </c>
      <c r="L21" s="5">
        <f t="shared" si="21"/>
        <v>1.02297165200391</v>
      </c>
      <c r="M21" s="6">
        <f t="shared" si="12"/>
        <v>0.80938416422287385</v>
      </c>
      <c r="N21" s="3">
        <f t="shared" si="24"/>
        <v>2035.5</v>
      </c>
      <c r="O21" s="1">
        <f t="shared" si="22"/>
        <v>632.5</v>
      </c>
      <c r="P21" s="1">
        <f t="shared" si="23"/>
        <v>2668</v>
      </c>
      <c r="Q21" s="43">
        <v>228</v>
      </c>
      <c r="R21" s="31">
        <f t="shared" si="11"/>
        <v>8.9276315789473681</v>
      </c>
      <c r="S21" s="31">
        <f t="shared" si="6"/>
        <v>2.7741228070175437</v>
      </c>
      <c r="T21" s="30">
        <f t="shared" si="7"/>
        <v>11.701754385964913</v>
      </c>
      <c r="U21" s="2" t="s">
        <v>15</v>
      </c>
      <c r="V21" s="4">
        <v>0.70153417015341701</v>
      </c>
      <c r="W21" s="5">
        <v>0.64553014553014554</v>
      </c>
      <c r="X21" s="5">
        <v>1.0202020202020201</v>
      </c>
      <c r="Y21" s="6">
        <v>1.0787878787878789</v>
      </c>
      <c r="Z21" s="36">
        <v>8.8421052631578956</v>
      </c>
      <c r="AA21" s="37">
        <v>2.9232456140350878</v>
      </c>
      <c r="AB21" s="38">
        <v>11.765350877192983</v>
      </c>
    </row>
    <row r="22" spans="1:28" ht="15" thickTop="1" x14ac:dyDescent="0.35">
      <c r="A22" s="21" t="s">
        <v>2</v>
      </c>
      <c r="B22" s="32">
        <f t="shared" ref="B22:I22" si="25">SUM(B5:B21)</f>
        <v>29993</v>
      </c>
      <c r="C22" s="32">
        <f t="shared" si="25"/>
        <v>28304.77</v>
      </c>
      <c r="D22" s="32">
        <f t="shared" si="25"/>
        <v>19883.5</v>
      </c>
      <c r="E22" s="21">
        <f t="shared" si="25"/>
        <v>16969.98</v>
      </c>
      <c r="F22" s="21">
        <f t="shared" si="25"/>
        <v>21762</v>
      </c>
      <c r="G22" s="32">
        <f t="shared" si="25"/>
        <v>21688.17</v>
      </c>
      <c r="H22" s="21">
        <f t="shared" si="25"/>
        <v>13051</v>
      </c>
      <c r="I22" s="32">
        <f t="shared" si="25"/>
        <v>11634</v>
      </c>
      <c r="J22" s="24">
        <f>C22/B22</f>
        <v>0.94371253292434898</v>
      </c>
      <c r="K22" s="25">
        <f>E22/D22</f>
        <v>0.85347046546131211</v>
      </c>
      <c r="L22" s="25">
        <f>G22/F22</f>
        <v>0.99660738902674384</v>
      </c>
      <c r="M22" s="26">
        <f>I22/H22</f>
        <v>0.89142594437207878</v>
      </c>
      <c r="N22" s="22">
        <f>SUM(N5:N21)</f>
        <v>49992.94</v>
      </c>
      <c r="O22" s="23">
        <f>SUM(O5:O21)</f>
        <v>28603.98</v>
      </c>
      <c r="P22" s="23">
        <f>SUM(P5:P21)</f>
        <v>78596.92</v>
      </c>
      <c r="Q22" s="10">
        <f>SUM(Q5:Q21)</f>
        <v>7243</v>
      </c>
      <c r="R22" s="40">
        <f>N22/Q22</f>
        <v>6.9022421648488201</v>
      </c>
      <c r="S22" s="35">
        <f>O22/Q22</f>
        <v>3.9491895623360485</v>
      </c>
      <c r="T22" s="41">
        <f t="shared" ref="T22" si="26">P22/Q22</f>
        <v>10.851431727184869</v>
      </c>
      <c r="U22" s="21" t="s">
        <v>2</v>
      </c>
      <c r="V22" s="24">
        <v>0.90098918509333881</v>
      </c>
      <c r="W22" s="25">
        <v>0.80592278915099236</v>
      </c>
      <c r="X22" s="25">
        <v>0.98029819563152909</v>
      </c>
      <c r="Y22" s="26">
        <v>0.95127632620744262</v>
      </c>
      <c r="Z22" s="39">
        <v>6.4620185006212898</v>
      </c>
      <c r="AA22" s="39">
        <v>3.8002775093193435</v>
      </c>
      <c r="AB22" s="39">
        <v>10.262296009940632</v>
      </c>
    </row>
    <row r="23" spans="1:28" x14ac:dyDescent="0.35">
      <c r="A23" s="10"/>
      <c r="B23" s="10"/>
      <c r="C23" s="33"/>
      <c r="D23" s="10"/>
      <c r="E23" s="10"/>
      <c r="F23" s="10"/>
      <c r="G23" s="33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35"/>
      <c r="S23" s="35"/>
      <c r="T23" s="35"/>
      <c r="U23" s="35"/>
      <c r="V23" s="34"/>
      <c r="W23" s="34"/>
      <c r="X23" s="34"/>
      <c r="Y23" s="34"/>
      <c r="Z23" s="35"/>
      <c r="AA23" s="35"/>
      <c r="AB23" s="35"/>
    </row>
    <row r="24" spans="1:28" x14ac:dyDescent="0.35">
      <c r="A24" s="10"/>
    </row>
  </sheetData>
  <mergeCells count="15">
    <mergeCell ref="B3:C3"/>
    <mergeCell ref="D3:E3"/>
    <mergeCell ref="F2:I2"/>
    <mergeCell ref="F3:G3"/>
    <mergeCell ref="H3:I3"/>
    <mergeCell ref="B2:E2"/>
    <mergeCell ref="B1:T1"/>
    <mergeCell ref="V2:W2"/>
    <mergeCell ref="X2:Y2"/>
    <mergeCell ref="Z2:AB2"/>
    <mergeCell ref="J2:K2"/>
    <mergeCell ref="L2:M2"/>
    <mergeCell ref="N2:P2"/>
    <mergeCell ref="R2:T2"/>
    <mergeCell ref="U1:AB1"/>
  </mergeCells>
  <conditionalFormatting sqref="J22:M22">
    <cfRule type="cellIs" dxfId="9" priority="147" stopIfTrue="1" operator="greaterThan">
      <formula>1.1</formula>
    </cfRule>
  </conditionalFormatting>
  <conditionalFormatting sqref="V9:X9 V19 X19">
    <cfRule type="cellIs" dxfId="8" priority="7" operator="lessThan">
      <formula>0.9</formula>
    </cfRule>
    <cfRule type="cellIs" dxfId="7" priority="8" operator="greaterThan">
      <formula>1.1</formula>
    </cfRule>
  </conditionalFormatting>
  <conditionalFormatting sqref="V5:Y8 J5:M18 J19 L19 J20:M22">
    <cfRule type="cellIs" dxfId="6" priority="100" operator="greaterThan">
      <formula>1.1</formula>
    </cfRule>
  </conditionalFormatting>
  <conditionalFormatting sqref="V5:Y8 J5:M18 V12:Y18 J19 L19 V20:Y21 J20:M22">
    <cfRule type="cellIs" dxfId="5" priority="54" operator="lessThan">
      <formula>0.8</formula>
    </cfRule>
  </conditionalFormatting>
  <conditionalFormatting sqref="V10:Y11">
    <cfRule type="cellIs" dxfId="4" priority="1" operator="lessThan">
      <formula>0.9</formula>
    </cfRule>
  </conditionalFormatting>
  <conditionalFormatting sqref="V10:Y18">
    <cfRule type="cellIs" dxfId="3" priority="2" operator="greaterThan">
      <formula>1.1</formula>
    </cfRule>
  </conditionalFormatting>
  <conditionalFormatting sqref="V20:Y23">
    <cfRule type="cellIs" dxfId="2" priority="10" operator="greaterThan">
      <formula>1.1</formula>
    </cfRule>
  </conditionalFormatting>
  <conditionalFormatting sqref="V22:Y22">
    <cfRule type="cellIs" dxfId="1" priority="9" operator="lessThan">
      <formula>0.9</formula>
    </cfRule>
    <cfRule type="cellIs" dxfId="0" priority="11" stopIfTrue="1" operator="greaterThan">
      <formula>1.1</formula>
    </cfRule>
  </conditionalFormatting>
  <pageMargins left="0.7" right="0.7" top="0.75" bottom="0.75" header="0.3" footer="0.3"/>
  <pageSetup paperSize="9" orientation="portrait" r:id="rId1"/>
  <ignoredErrors>
    <ignoredError sqref="P19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1AA938FE962A45A3E19DCBCF209F91" ma:contentTypeVersion="13" ma:contentTypeDescription="Create a new document." ma:contentTypeScope="" ma:versionID="2274d9d90e8ba0473b72ab0d495736bd">
  <xsd:schema xmlns:xsd="http://www.w3.org/2001/XMLSchema" xmlns:xs="http://www.w3.org/2001/XMLSchema" xmlns:p="http://schemas.microsoft.com/office/2006/metadata/properties" xmlns:ns1="http://schemas.microsoft.com/sharepoint/v3" xmlns:ns3="32678723-8c06-45e1-8bd0-318b9868a43d" xmlns:ns4="5789755c-de38-4fe3-9623-40afa3bba1e2" targetNamespace="http://schemas.microsoft.com/office/2006/metadata/properties" ma:root="true" ma:fieldsID="f8428b18b1972f9b77187e724b7ab97a" ns1:_="" ns3:_="" ns4:_="">
    <xsd:import namespace="http://schemas.microsoft.com/sharepoint/v3"/>
    <xsd:import namespace="32678723-8c06-45e1-8bd0-318b9868a43d"/>
    <xsd:import namespace="5789755c-de38-4fe3-9623-40afa3bba1e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678723-8c06-45e1-8bd0-318b9868a4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89755c-de38-4fe3-9623-40afa3bba1e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8520E1F-B9C6-4CC9-820E-95FE497BA1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2678723-8c06-45e1-8bd0-318b9868a43d"/>
    <ds:schemaRef ds:uri="5789755c-de38-4fe3-9623-40afa3bba1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250439-A2DF-4ABC-A224-0B5B606E87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2C7E28-C5CD-43A5-A051-84E021C995F7}">
  <ds:schemaRefs>
    <ds:schemaRef ds:uri="http://purl.org/dc/dcmitype/"/>
    <ds:schemaRef ds:uri="5789755c-de38-4fe3-9623-40afa3bba1e2"/>
    <ds:schemaRef ds:uri="http://schemas.microsoft.com/office/infopath/2007/PartnerControls"/>
    <ds:schemaRef ds:uri="http://purl.org/dc/terms/"/>
    <ds:schemaRef ds:uri="http://schemas.microsoft.com/sharepoint/v3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32678723-8c06-45e1-8bd0-318b9868a43d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Amrooni</dc:creator>
  <cp:lastModifiedBy>MCKENZIE, Brenda (HARROGATE AND DISTRICT NHS FOUNDATIO</cp:lastModifiedBy>
  <dcterms:created xsi:type="dcterms:W3CDTF">2020-10-14T18:38:48Z</dcterms:created>
  <dcterms:modified xsi:type="dcterms:W3CDTF">2026-08-11T15:10:35Z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0x010100831AA938FE962A45A3E19DCBCF209F91</vt:lpwstr>
  </property>
</Properties>
</file>